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DOKUMENTI 2025\ZAVRŠNI 2025\OBRASCI FINANCIJSKOG IZVJEŠTAJA\"/>
    </mc:Choice>
  </mc:AlternateContent>
  <xr:revisionPtr revIDLastSave="0" documentId="13_ncr:1_{7FEC31A3-3022-4556-8E1B-EE76AC4E4BB6}" xr6:coauthVersionLast="37" xr6:coauthVersionMax="37" xr10:uidLastSave="{00000000-0000-0000-0000-000000000000}"/>
  <bookViews>
    <workbookView xWindow="0" yWindow="0" windowWidth="28800" windowHeight="1222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G333" i="9"/>
  <c r="F333" i="9"/>
  <c r="H332" i="9"/>
  <c r="E332" i="9" s="1"/>
  <c r="B332" i="9" s="1"/>
  <c r="G332" i="9"/>
  <c r="F332" i="9"/>
  <c r="H331" i="9"/>
  <c r="E331" i="9" s="1"/>
  <c r="G331" i="9"/>
  <c r="F331" i="9"/>
  <c r="H330" i="9"/>
  <c r="G330" i="9"/>
  <c r="F330" i="9"/>
  <c r="E330" i="9"/>
  <c r="B330" i="9" s="1"/>
  <c r="H329" i="9"/>
  <c r="G329" i="9"/>
  <c r="F329" i="9"/>
  <c r="H328" i="9"/>
  <c r="E328" i="9" s="1"/>
  <c r="B328" i="9" s="1"/>
  <c r="G328" i="9"/>
  <c r="F328" i="9"/>
  <c r="H327" i="9"/>
  <c r="G327" i="9"/>
  <c r="F327" i="9"/>
  <c r="H326" i="9"/>
  <c r="G326" i="9"/>
  <c r="F326" i="9"/>
  <c r="H325" i="9"/>
  <c r="E325" i="9" s="1"/>
  <c r="G325" i="9"/>
  <c r="F325" i="9"/>
  <c r="H324" i="9"/>
  <c r="G324" i="9"/>
  <c r="F324" i="9"/>
  <c r="H323" i="9"/>
  <c r="E323" i="9" s="1"/>
  <c r="G323" i="9"/>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E303" i="9" s="1"/>
  <c r="G303" i="9"/>
  <c r="F303" i="9"/>
  <c r="F302" i="9"/>
  <c r="F301" i="9"/>
  <c r="F300" i="9"/>
  <c r="F298" i="9" s="1"/>
  <c r="F299" i="9"/>
  <c r="F297" i="9"/>
  <c r="L296" i="9"/>
  <c r="F296" i="9" s="1"/>
  <c r="H296" i="9"/>
  <c r="F295" i="9"/>
  <c r="I294" i="9"/>
  <c r="H294" i="9"/>
  <c r="F294" i="9"/>
  <c r="E294" i="9"/>
  <c r="B294" i="9" s="1"/>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F177" i="9"/>
  <c r="E177" i="9"/>
  <c r="B177" i="9" s="1"/>
  <c r="F176" i="9"/>
  <c r="G175" i="9"/>
  <c r="F175" i="9"/>
  <c r="E175" i="9"/>
  <c r="B175" i="9" s="1"/>
  <c r="F174" i="9"/>
  <c r="H173" i="9"/>
  <c r="E173" i="9" s="1"/>
  <c r="G173" i="9"/>
  <c r="F173" i="9"/>
  <c r="H172" i="9"/>
  <c r="E172" i="9" s="1"/>
  <c r="B172" i="9" s="1"/>
  <c r="G172" i="9"/>
  <c r="F172" i="9"/>
  <c r="H171" i="9"/>
  <c r="E171" i="9" s="1"/>
  <c r="G171" i="9"/>
  <c r="F171" i="9"/>
  <c r="H170" i="9"/>
  <c r="E170" i="9" s="1"/>
  <c r="B170" i="9" s="1"/>
  <c r="G170" i="9"/>
  <c r="F170" i="9"/>
  <c r="H169" i="9"/>
  <c r="E169" i="9" s="1"/>
  <c r="G169" i="9"/>
  <c r="F169" i="9"/>
  <c r="H168" i="9"/>
  <c r="E168" i="9" s="1"/>
  <c r="B168" i="9" s="1"/>
  <c r="G168" i="9"/>
  <c r="F168" i="9"/>
  <c r="H167" i="9"/>
  <c r="E167" i="9" s="1"/>
  <c r="G167" i="9"/>
  <c r="F167" i="9"/>
  <c r="H166" i="9"/>
  <c r="G166" i="9"/>
  <c r="F166" i="9"/>
  <c r="E166" i="9"/>
  <c r="B166" i="9" s="1"/>
  <c r="H165" i="9"/>
  <c r="E165" i="9" s="1"/>
  <c r="G165" i="9"/>
  <c r="F165" i="9"/>
  <c r="H164" i="9"/>
  <c r="E164" i="9" s="1"/>
  <c r="B164" i="9" s="1"/>
  <c r="G164" i="9"/>
  <c r="F164" i="9"/>
  <c r="H163" i="9"/>
  <c r="E163" i="9" s="1"/>
  <c r="G163" i="9"/>
  <c r="F163" i="9"/>
  <c r="H162" i="9"/>
  <c r="E162" i="9" s="1"/>
  <c r="B162" i="9" s="1"/>
  <c r="G162" i="9"/>
  <c r="F162" i="9"/>
  <c r="H161" i="9"/>
  <c r="E161" i="9" s="1"/>
  <c r="G161" i="9"/>
  <c r="F161" i="9"/>
  <c r="H160" i="9"/>
  <c r="G160" i="9"/>
  <c r="F160" i="9"/>
  <c r="E160" i="9"/>
  <c r="B160" i="9" s="1"/>
  <c r="H159" i="9"/>
  <c r="E159" i="9" s="1"/>
  <c r="G159" i="9"/>
  <c r="F159" i="9"/>
  <c r="H158" i="9"/>
  <c r="E158" i="9" s="1"/>
  <c r="B158" i="9" s="1"/>
  <c r="G158" i="9"/>
  <c r="F158" i="9"/>
  <c r="H157" i="9"/>
  <c r="E157" i="9" s="1"/>
  <c r="G157" i="9"/>
  <c r="F157" i="9"/>
  <c r="G156"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G151" i="9"/>
  <c r="F151" i="9"/>
  <c r="B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G136" i="9"/>
  <c r="F136" i="9"/>
  <c r="H135" i="9"/>
  <c r="E135" i="9" s="1"/>
  <c r="B135" i="9" s="1"/>
  <c r="G135" i="9"/>
  <c r="F135" i="9"/>
  <c r="H134" i="9"/>
  <c r="E134" i="9" s="1"/>
  <c r="G134" i="9"/>
  <c r="F134" i="9"/>
  <c r="H133" i="9"/>
  <c r="E133" i="9" s="1"/>
  <c r="B133" i="9" s="1"/>
  <c r="G133" i="9"/>
  <c r="F133" i="9"/>
  <c r="H132" i="9"/>
  <c r="E132" i="9" s="1"/>
  <c r="G132" i="9"/>
  <c r="F132" i="9"/>
  <c r="H131" i="9"/>
  <c r="E131" i="9" s="1"/>
  <c r="B131" i="9" s="1"/>
  <c r="G131" i="9"/>
  <c r="F131" i="9"/>
  <c r="H130" i="9"/>
  <c r="E130" i="9" s="1"/>
  <c r="G130" i="9"/>
  <c r="F130" i="9"/>
  <c r="H129" i="9"/>
  <c r="G129" i="9"/>
  <c r="F129" i="9"/>
  <c r="E129" i="9"/>
  <c r="B129" i="9" s="1"/>
  <c r="H128" i="9"/>
  <c r="E128" i="9" s="1"/>
  <c r="G128" i="9"/>
  <c r="F128" i="9"/>
  <c r="H127" i="9"/>
  <c r="E127" i="9" s="1"/>
  <c r="B127" i="9" s="1"/>
  <c r="G127" i="9"/>
  <c r="F127" i="9"/>
  <c r="H126" i="9"/>
  <c r="E126" i="9" s="1"/>
  <c r="G126" i="9"/>
  <c r="F126" i="9"/>
  <c r="H125" i="9"/>
  <c r="E125" i="9" s="1"/>
  <c r="B125" i="9" s="1"/>
  <c r="G125" i="9"/>
  <c r="F125" i="9"/>
  <c r="H124" i="9"/>
  <c r="E124" i="9" s="1"/>
  <c r="G124" i="9"/>
  <c r="F124" i="9"/>
  <c r="H123" i="9"/>
  <c r="E123" i="9" s="1"/>
  <c r="B123" i="9" s="1"/>
  <c r="G123" i="9"/>
  <c r="F123" i="9"/>
  <c r="H122" i="9"/>
  <c r="E122" i="9" s="1"/>
  <c r="G122" i="9"/>
  <c r="F122" i="9"/>
  <c r="H121" i="9"/>
  <c r="G121" i="9"/>
  <c r="F121" i="9"/>
  <c r="E121" i="9"/>
  <c r="B121" i="9" s="1"/>
  <c r="H120" i="9"/>
  <c r="E120" i="9" s="1"/>
  <c r="G120" i="9"/>
  <c r="F120" i="9"/>
  <c r="H119" i="9"/>
  <c r="E119" i="9" s="1"/>
  <c r="B119" i="9" s="1"/>
  <c r="G119" i="9"/>
  <c r="F119" i="9"/>
  <c r="H118" i="9"/>
  <c r="E118" i="9" s="1"/>
  <c r="G118" i="9"/>
  <c r="F118" i="9"/>
  <c r="H117" i="9"/>
  <c r="E117" i="9" s="1"/>
  <c r="B117" i="9" s="1"/>
  <c r="G117" i="9"/>
  <c r="F117" i="9"/>
  <c r="H116" i="9"/>
  <c r="E116" i="9" s="1"/>
  <c r="G116" i="9"/>
  <c r="F116" i="9"/>
  <c r="H115" i="9"/>
  <c r="E115" i="9" s="1"/>
  <c r="B115" i="9" s="1"/>
  <c r="G115" i="9"/>
  <c r="F115" i="9"/>
  <c r="H114" i="9"/>
  <c r="E114" i="9" s="1"/>
  <c r="G114" i="9"/>
  <c r="F114" i="9"/>
  <c r="H113" i="9"/>
  <c r="G113" i="9"/>
  <c r="F113" i="9"/>
  <c r="E113" i="9"/>
  <c r="B113" i="9" s="1"/>
  <c r="H112" i="9"/>
  <c r="E112" i="9" s="1"/>
  <c r="G112" i="9"/>
  <c r="F112" i="9"/>
  <c r="H111" i="9"/>
  <c r="E111" i="9" s="1"/>
  <c r="B111" i="9" s="1"/>
  <c r="G111" i="9"/>
  <c r="F111" i="9"/>
  <c r="H110" i="9"/>
  <c r="E110" i="9" s="1"/>
  <c r="G110" i="9"/>
  <c r="F110" i="9"/>
  <c r="H109" i="9"/>
  <c r="E109" i="9" s="1"/>
  <c r="B109" i="9" s="1"/>
  <c r="G109" i="9"/>
  <c r="F109" i="9"/>
  <c r="H108" i="9"/>
  <c r="E108" i="9" s="1"/>
  <c r="G108" i="9"/>
  <c r="F108" i="9"/>
  <c r="H107" i="9"/>
  <c r="E107" i="9" s="1"/>
  <c r="B107" i="9" s="1"/>
  <c r="G107" i="9"/>
  <c r="F107" i="9"/>
  <c r="H106" i="9"/>
  <c r="E106" i="9" s="1"/>
  <c r="G106" i="9"/>
  <c r="F106" i="9"/>
  <c r="H105" i="9"/>
  <c r="E105" i="9" s="1"/>
  <c r="B105" i="9" s="1"/>
  <c r="G105" i="9"/>
  <c r="F105" i="9"/>
  <c r="H104" i="9"/>
  <c r="E104" i="9" s="1"/>
  <c r="G104" i="9"/>
  <c r="F104" i="9"/>
  <c r="H103" i="9"/>
  <c r="E103" i="9" s="1"/>
  <c r="B103" i="9" s="1"/>
  <c r="G103" i="9"/>
  <c r="F103" i="9"/>
  <c r="H102" i="9"/>
  <c r="E102" i="9" s="1"/>
  <c r="G102" i="9"/>
  <c r="F102" i="9"/>
  <c r="H101" i="9"/>
  <c r="G101" i="9"/>
  <c r="F101" i="9"/>
  <c r="E101" i="9"/>
  <c r="B101" i="9" s="1"/>
  <c r="H100" i="9"/>
  <c r="E100" i="9" s="1"/>
  <c r="G100" i="9"/>
  <c r="F100" i="9"/>
  <c r="H99" i="9"/>
  <c r="E99" i="9" s="1"/>
  <c r="B99" i="9" s="1"/>
  <c r="G99" i="9"/>
  <c r="F99" i="9"/>
  <c r="H98" i="9"/>
  <c r="E98" i="9" s="1"/>
  <c r="G98" i="9"/>
  <c r="F98" i="9"/>
  <c r="H97" i="9"/>
  <c r="E97" i="9" s="1"/>
  <c r="B97" i="9" s="1"/>
  <c r="G97" i="9"/>
  <c r="F97" i="9"/>
  <c r="H96" i="9"/>
  <c r="E96" i="9" s="1"/>
  <c r="G96" i="9"/>
  <c r="F96" i="9"/>
  <c r="H95" i="9"/>
  <c r="E95" i="9" s="1"/>
  <c r="B95" i="9" s="1"/>
  <c r="G95" i="9"/>
  <c r="F95" i="9"/>
  <c r="H94" i="9"/>
  <c r="E94" i="9" s="1"/>
  <c r="G94" i="9"/>
  <c r="F94" i="9"/>
  <c r="H93" i="9"/>
  <c r="G93" i="9"/>
  <c r="F93" i="9"/>
  <c r="E93" i="9"/>
  <c r="B93" i="9" s="1"/>
  <c r="H92" i="9"/>
  <c r="E92" i="9" s="1"/>
  <c r="G92" i="9"/>
  <c r="F92" i="9"/>
  <c r="H91" i="9"/>
  <c r="E91" i="9" s="1"/>
  <c r="B91" i="9" s="1"/>
  <c r="G91" i="9"/>
  <c r="F91" i="9"/>
  <c r="H90" i="9"/>
  <c r="E90" i="9" s="1"/>
  <c r="G90" i="9"/>
  <c r="F90" i="9"/>
  <c r="H89" i="9"/>
  <c r="E89" i="9" s="1"/>
  <c r="B89" i="9" s="1"/>
  <c r="G89" i="9"/>
  <c r="F89" i="9"/>
  <c r="H88" i="9"/>
  <c r="E88" i="9" s="1"/>
  <c r="G88" i="9"/>
  <c r="F88" i="9"/>
  <c r="H87" i="9"/>
  <c r="E87" i="9" s="1"/>
  <c r="B87" i="9" s="1"/>
  <c r="G87" i="9"/>
  <c r="F87" i="9"/>
  <c r="H86" i="9"/>
  <c r="E86" i="9" s="1"/>
  <c r="G86" i="9"/>
  <c r="F86" i="9"/>
  <c r="H85" i="9"/>
  <c r="G85" i="9"/>
  <c r="F85" i="9"/>
  <c r="E85" i="9"/>
  <c r="B85" i="9" s="1"/>
  <c r="H84" i="9"/>
  <c r="E84" i="9" s="1"/>
  <c r="G84" i="9"/>
  <c r="F84" i="9"/>
  <c r="H83" i="9"/>
  <c r="E83" i="9" s="1"/>
  <c r="B83" i="9" s="1"/>
  <c r="G83" i="9"/>
  <c r="F83" i="9"/>
  <c r="H82" i="9"/>
  <c r="E82" i="9" s="1"/>
  <c r="G82" i="9"/>
  <c r="F82" i="9"/>
  <c r="H81" i="9"/>
  <c r="E81" i="9" s="1"/>
  <c r="B81" i="9" s="1"/>
  <c r="G81" i="9"/>
  <c r="F81" i="9"/>
  <c r="H80" i="9"/>
  <c r="E80" i="9" s="1"/>
  <c r="G80" i="9"/>
  <c r="F80" i="9"/>
  <c r="H79" i="9"/>
  <c r="G79" i="9"/>
  <c r="F79" i="9"/>
  <c r="E79" i="9"/>
  <c r="B79" i="9" s="1"/>
  <c r="H78" i="9"/>
  <c r="E78" i="9" s="1"/>
  <c r="G78" i="9"/>
  <c r="F78" i="9"/>
  <c r="H77" i="9"/>
  <c r="E77" i="9" s="1"/>
  <c r="B77" i="9" s="1"/>
  <c r="G77" i="9"/>
  <c r="F77" i="9"/>
  <c r="H76" i="9"/>
  <c r="E76" i="9" s="1"/>
  <c r="G76" i="9"/>
  <c r="F76" i="9"/>
  <c r="H75" i="9"/>
  <c r="G75" i="9"/>
  <c r="F75" i="9"/>
  <c r="H74" i="9"/>
  <c r="G74" i="9"/>
  <c r="F74" i="9"/>
  <c r="H73" i="9"/>
  <c r="G73" i="9"/>
  <c r="F73" i="9"/>
  <c r="H72" i="9"/>
  <c r="E72" i="9" s="1"/>
  <c r="G72" i="9"/>
  <c r="F72" i="9"/>
  <c r="H71" i="9"/>
  <c r="G71" i="9"/>
  <c r="F71" i="9"/>
  <c r="E71" i="9"/>
  <c r="B71" i="9" s="1"/>
  <c r="H70" i="9"/>
  <c r="E70" i="9" s="1"/>
  <c r="G70" i="9"/>
  <c r="F70" i="9"/>
  <c r="H69" i="9"/>
  <c r="E69" i="9" s="1"/>
  <c r="B69" i="9" s="1"/>
  <c r="G69" i="9"/>
  <c r="F69" i="9"/>
  <c r="H68" i="9"/>
  <c r="E68" i="9" s="1"/>
  <c r="G68" i="9"/>
  <c r="F68" i="9"/>
  <c r="H67" i="9"/>
  <c r="E67" i="9" s="1"/>
  <c r="B67" i="9" s="1"/>
  <c r="G67" i="9"/>
  <c r="F67" i="9"/>
  <c r="H66" i="9"/>
  <c r="E66" i="9" s="1"/>
  <c r="G66" i="9"/>
  <c r="F66" i="9"/>
  <c r="H65" i="9"/>
  <c r="E65" i="9" s="1"/>
  <c r="B65" i="9" s="1"/>
  <c r="G65" i="9"/>
  <c r="F65" i="9"/>
  <c r="H64" i="9"/>
  <c r="E64" i="9" s="1"/>
  <c r="G64" i="9"/>
  <c r="F64" i="9"/>
  <c r="H63" i="9"/>
  <c r="E63" i="9" s="1"/>
  <c r="B63" i="9" s="1"/>
  <c r="G63" i="9"/>
  <c r="F63" i="9"/>
  <c r="H62" i="9"/>
  <c r="E62" i="9" s="1"/>
  <c r="G62" i="9"/>
  <c r="F62" i="9"/>
  <c r="H61" i="9"/>
  <c r="E61" i="9" s="1"/>
  <c r="B61" i="9" s="1"/>
  <c r="G61" i="9"/>
  <c r="F61" i="9"/>
  <c r="H60" i="9"/>
  <c r="E60" i="9" s="1"/>
  <c r="G60" i="9"/>
  <c r="F60" i="9"/>
  <c r="H59" i="9"/>
  <c r="G59" i="9"/>
  <c r="F59" i="9"/>
  <c r="E59" i="9"/>
  <c r="B59" i="9" s="1"/>
  <c r="H58" i="9"/>
  <c r="E58" i="9" s="1"/>
  <c r="G58" i="9"/>
  <c r="F58" i="9"/>
  <c r="H57" i="9"/>
  <c r="G57" i="9"/>
  <c r="F57" i="9"/>
  <c r="H56" i="9"/>
  <c r="E56" i="9" s="1"/>
  <c r="G56" i="9"/>
  <c r="F56" i="9"/>
  <c r="H55" i="9"/>
  <c r="E55" i="9" s="1"/>
  <c r="B55" i="9" s="1"/>
  <c r="G55" i="9"/>
  <c r="F55" i="9"/>
  <c r="H54" i="9"/>
  <c r="E54" i="9" s="1"/>
  <c r="G54" i="9"/>
  <c r="F54" i="9"/>
  <c r="H53" i="9"/>
  <c r="G53" i="9"/>
  <c r="F53" i="9"/>
  <c r="E53" i="9"/>
  <c r="B53" i="9" s="1"/>
  <c r="H52" i="9"/>
  <c r="E52" i="9" s="1"/>
  <c r="G52" i="9"/>
  <c r="F52" i="9"/>
  <c r="H51" i="9"/>
  <c r="E51" i="9" s="1"/>
  <c r="B51" i="9" s="1"/>
  <c r="G51" i="9"/>
  <c r="F51" i="9"/>
  <c r="H50" i="9"/>
  <c r="E50" i="9" s="1"/>
  <c r="G50" i="9"/>
  <c r="F50" i="9"/>
  <c r="H49" i="9"/>
  <c r="E49" i="9" s="1"/>
  <c r="B49" i="9" s="1"/>
  <c r="G49" i="9"/>
  <c r="F49" i="9"/>
  <c r="H48" i="9"/>
  <c r="E48" i="9" s="1"/>
  <c r="G48" i="9"/>
  <c r="F48" i="9"/>
  <c r="H47" i="9"/>
  <c r="G47" i="9"/>
  <c r="F47" i="9"/>
  <c r="H46" i="9"/>
  <c r="E46" i="9" s="1"/>
  <c r="G46" i="9"/>
  <c r="F46" i="9"/>
  <c r="H45" i="9"/>
  <c r="G45" i="9"/>
  <c r="F45" i="9"/>
  <c r="H44" i="9"/>
  <c r="E44" i="9" s="1"/>
  <c r="G44" i="9"/>
  <c r="F44" i="9"/>
  <c r="H43" i="9"/>
  <c r="G43" i="9"/>
  <c r="F43" i="9"/>
  <c r="H42" i="9"/>
  <c r="G42" i="9"/>
  <c r="F42" i="9"/>
  <c r="H41" i="9"/>
  <c r="E41" i="9" s="1"/>
  <c r="B41" i="9" s="1"/>
  <c r="G41" i="9"/>
  <c r="F41" i="9"/>
  <c r="H40" i="9"/>
  <c r="E40" i="9" s="1"/>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E33" i="9" s="1"/>
  <c r="B33" i="9" s="1"/>
  <c r="G33" i="9"/>
  <c r="F33" i="9"/>
  <c r="H32" i="9"/>
  <c r="E32" i="9" s="1"/>
  <c r="G32" i="9"/>
  <c r="F32" i="9"/>
  <c r="H31" i="9"/>
  <c r="G31" i="9"/>
  <c r="F31" i="9"/>
  <c r="H30" i="9"/>
  <c r="E30" i="9" s="1"/>
  <c r="G30" i="9"/>
  <c r="F30" i="9"/>
  <c r="H29" i="9"/>
  <c r="E29" i="9" s="1"/>
  <c r="B29" i="9" s="1"/>
  <c r="G29" i="9"/>
  <c r="F29" i="9"/>
  <c r="H28" i="9"/>
  <c r="G28" i="9"/>
  <c r="F28" i="9"/>
  <c r="H27" i="9"/>
  <c r="E27" i="9" s="1"/>
  <c r="B27" i="9" s="1"/>
  <c r="G27" i="9"/>
  <c r="F27" i="9"/>
  <c r="H26" i="9"/>
  <c r="E26" i="9" s="1"/>
  <c r="G26" i="9"/>
  <c r="F26" i="9"/>
  <c r="H25" i="9"/>
  <c r="E25" i="9" s="1"/>
  <c r="B25" i="9" s="1"/>
  <c r="G25" i="9"/>
  <c r="F25" i="9"/>
  <c r="F24" i="9"/>
  <c r="F4" i="9"/>
  <c r="O3" i="9"/>
  <c r="G296" i="9" s="1"/>
  <c r="E296" i="9" s="1"/>
  <c r="B296" i="9" s="1"/>
  <c r="I3" i="9"/>
  <c r="H3" i="9"/>
  <c r="G3" i="9"/>
  <c r="D104" i="8"/>
  <c r="I41" i="3" s="1"/>
  <c r="D97" i="8"/>
  <c r="D92" i="8"/>
  <c r="C1669" i="1" s="1"/>
  <c r="H1669" i="1" s="1"/>
  <c r="D87" i="8"/>
  <c r="D82" i="8"/>
  <c r="D77" i="8"/>
  <c r="D72" i="8"/>
  <c r="C1649" i="1" s="1"/>
  <c r="H1649" i="1" s="1"/>
  <c r="D67" i="8"/>
  <c r="D62" i="8"/>
  <c r="D57" i="8"/>
  <c r="D52" i="8"/>
  <c r="D46" i="8"/>
  <c r="D37" i="8"/>
  <c r="D27" i="8"/>
  <c r="D18" i="8"/>
  <c r="D8" i="8"/>
  <c r="D6" i="8" s="1"/>
  <c r="C1583" i="1" s="1"/>
  <c r="E44" i="7"/>
  <c r="I36" i="3" s="1"/>
  <c r="D44" i="7"/>
  <c r="E39" i="7"/>
  <c r="D39" i="7"/>
  <c r="E38" i="7"/>
  <c r="I35" i="3" s="1"/>
  <c r="D38" i="7"/>
  <c r="E30" i="7"/>
  <c r="D30" i="7"/>
  <c r="E23" i="7"/>
  <c r="D1556" i="1" s="1"/>
  <c r="D23" i="7"/>
  <c r="E22" i="7"/>
  <c r="I34" i="3" s="1"/>
  <c r="D22" i="7"/>
  <c r="E14" i="7"/>
  <c r="D1547" i="1" s="1"/>
  <c r="D14" i="7"/>
  <c r="E7" i="7"/>
  <c r="D1540" i="1" s="1"/>
  <c r="D7" i="7"/>
  <c r="E6" i="7"/>
  <c r="D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1259" i="1" s="1"/>
  <c r="H1259"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E219" i="5"/>
  <c r="H339" i="9" s="1"/>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D135" i="5" s="1"/>
  <c r="F135"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1061" i="1" s="1"/>
  <c r="H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E156" i="9" s="1"/>
  <c r="B156" i="9" s="1"/>
  <c r="D607" i="4"/>
  <c r="F607" i="4" s="1"/>
  <c r="F606" i="4"/>
  <c r="F605" i="4"/>
  <c r="F604" i="4"/>
  <c r="E603" i="4"/>
  <c r="D603" i="4"/>
  <c r="F603" i="4" s="1"/>
  <c r="F602" i="4"/>
  <c r="F601" i="4"/>
  <c r="F600" i="4"/>
  <c r="F599" i="4"/>
  <c r="E598" i="4"/>
  <c r="D598" i="4"/>
  <c r="D597" i="4" s="1"/>
  <c r="F597" i="4" s="1"/>
  <c r="F596" i="4"/>
  <c r="F595" i="4"/>
  <c r="E594" i="4"/>
  <c r="D594" i="4"/>
  <c r="D584" i="4" s="1"/>
  <c r="F58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E537" i="4"/>
  <c r="D537" i="4"/>
  <c r="F537" i="4" s="1"/>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E361" i="4" s="1"/>
  <c r="D366" i="4"/>
  <c r="F366" i="4" s="1"/>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199" i="1"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D7" i="4"/>
  <c r="G41" i="3"/>
  <c r="B41" i="3"/>
  <c r="G40" i="3"/>
  <c r="B40" i="3"/>
  <c r="G39" i="3"/>
  <c r="B39" i="3"/>
  <c r="H38" i="3"/>
  <c r="G38" i="3"/>
  <c r="B38" i="3"/>
  <c r="H36" i="3"/>
  <c r="G36" i="3"/>
  <c r="B36"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C1680" i="1"/>
  <c r="G1680" i="1" s="1"/>
  <c r="C1679" i="1"/>
  <c r="H1679" i="1" s="1"/>
  <c r="C1678" i="1"/>
  <c r="G1678" i="1" s="1"/>
  <c r="C1677" i="1"/>
  <c r="H1677" i="1" s="1"/>
  <c r="C1676" i="1"/>
  <c r="G1676" i="1" s="1"/>
  <c r="C1675" i="1"/>
  <c r="H1675" i="1" s="1"/>
  <c r="C1674" i="1"/>
  <c r="G1673" i="1"/>
  <c r="C1673" i="1"/>
  <c r="H1673" i="1" s="1"/>
  <c r="C1672" i="1"/>
  <c r="G1672" i="1" s="1"/>
  <c r="C1671" i="1"/>
  <c r="H1671" i="1" s="1"/>
  <c r="C1670" i="1"/>
  <c r="G1670" i="1" s="1"/>
  <c r="H1668" i="1"/>
  <c r="C1668" i="1"/>
  <c r="G1668" i="1" s="1"/>
  <c r="C1667" i="1"/>
  <c r="H1667" i="1" s="1"/>
  <c r="C1666" i="1"/>
  <c r="G1666" i="1" s="1"/>
  <c r="C1665" i="1"/>
  <c r="H1665" i="1" s="1"/>
  <c r="C1664" i="1"/>
  <c r="G1664" i="1" s="1"/>
  <c r="C1663" i="1"/>
  <c r="H1663" i="1" s="1"/>
  <c r="C1662" i="1"/>
  <c r="G1662" i="1" s="1"/>
  <c r="C1661" i="1"/>
  <c r="H1661" i="1" s="1"/>
  <c r="C1660" i="1"/>
  <c r="G1660" i="1" s="1"/>
  <c r="C1659" i="1"/>
  <c r="H1659" i="1" s="1"/>
  <c r="H1658" i="1"/>
  <c r="C1658" i="1"/>
  <c r="G1658" i="1" s="1"/>
  <c r="C1657" i="1"/>
  <c r="H1657" i="1" s="1"/>
  <c r="H1656" i="1"/>
  <c r="C1656" i="1"/>
  <c r="G1656" i="1" s="1"/>
  <c r="G1655" i="1"/>
  <c r="C1655" i="1"/>
  <c r="H1655" i="1" s="1"/>
  <c r="C1654" i="1"/>
  <c r="G1654" i="1" s="1"/>
  <c r="G1653" i="1"/>
  <c r="C1653" i="1"/>
  <c r="H1653" i="1" s="1"/>
  <c r="C1652" i="1"/>
  <c r="G1652" i="1" s="1"/>
  <c r="C1651" i="1"/>
  <c r="H1651" i="1" s="1"/>
  <c r="C1650" i="1"/>
  <c r="G1650" i="1" s="1"/>
  <c r="H1648" i="1"/>
  <c r="C1648" i="1"/>
  <c r="G1648" i="1" s="1"/>
  <c r="C1647" i="1"/>
  <c r="H1647" i="1" s="1"/>
  <c r="H1646" i="1"/>
  <c r="C1646" i="1"/>
  <c r="G1646" i="1" s="1"/>
  <c r="G1645" i="1"/>
  <c r="C1645" i="1"/>
  <c r="H1645" i="1" s="1"/>
  <c r="C1644" i="1"/>
  <c r="G1644" i="1" s="1"/>
  <c r="C1643" i="1"/>
  <c r="H1643" i="1" s="1"/>
  <c r="C1642" i="1"/>
  <c r="G1642" i="1" s="1"/>
  <c r="C1641" i="1"/>
  <c r="H1641" i="1" s="1"/>
  <c r="C1640" i="1"/>
  <c r="G1640" i="1" s="1"/>
  <c r="C1639" i="1"/>
  <c r="H1639" i="1" s="1"/>
  <c r="H1638" i="1"/>
  <c r="C1638" i="1"/>
  <c r="G1638" i="1" s="1"/>
  <c r="C1637" i="1"/>
  <c r="H1637" i="1" s="1"/>
  <c r="H1636" i="1"/>
  <c r="C1636" i="1"/>
  <c r="G1636" i="1" s="1"/>
  <c r="C1635" i="1"/>
  <c r="H1635" i="1" s="1"/>
  <c r="C1634" i="1"/>
  <c r="G1634" i="1" s="1"/>
  <c r="C1633" i="1"/>
  <c r="H1633" i="1" s="1"/>
  <c r="C1632" i="1"/>
  <c r="G1632" i="1" s="1"/>
  <c r="C1631" i="1"/>
  <c r="H1631" i="1" s="1"/>
  <c r="C1630" i="1"/>
  <c r="G1630" i="1" s="1"/>
  <c r="C1629" i="1"/>
  <c r="H1629" i="1" s="1"/>
  <c r="C1627" i="1"/>
  <c r="H1627" i="1" s="1"/>
  <c r="C1626" i="1"/>
  <c r="G1626" i="1" s="1"/>
  <c r="C1625" i="1"/>
  <c r="H1625" i="1" s="1"/>
  <c r="C1624" i="1"/>
  <c r="G1624" i="1" s="1"/>
  <c r="C1623" i="1"/>
  <c r="H1623" i="1" s="1"/>
  <c r="C1620" i="1"/>
  <c r="G1620" i="1" s="1"/>
  <c r="C1619" i="1"/>
  <c r="H1619" i="1" s="1"/>
  <c r="C1618" i="1"/>
  <c r="G1618" i="1" s="1"/>
  <c r="G1617" i="1"/>
  <c r="C1617" i="1"/>
  <c r="H1617" i="1" s="1"/>
  <c r="C1616" i="1"/>
  <c r="G1616" i="1" s="1"/>
  <c r="C1615" i="1"/>
  <c r="H1615" i="1" s="1"/>
  <c r="C1614" i="1"/>
  <c r="G1614" i="1" s="1"/>
  <c r="C1613" i="1"/>
  <c r="H1613" i="1" s="1"/>
  <c r="C1612" i="1"/>
  <c r="G1612" i="1" s="1"/>
  <c r="G1611" i="1"/>
  <c r="C1611" i="1"/>
  <c r="H1611" i="1" s="1"/>
  <c r="C1610" i="1"/>
  <c r="G1610" i="1" s="1"/>
  <c r="C1609" i="1"/>
  <c r="H1609" i="1" s="1"/>
  <c r="C1608" i="1"/>
  <c r="G1608" i="1" s="1"/>
  <c r="C1607" i="1"/>
  <c r="H1607" i="1" s="1"/>
  <c r="C1606" i="1"/>
  <c r="G1606" i="1" s="1"/>
  <c r="C1605" i="1"/>
  <c r="H1605" i="1" s="1"/>
  <c r="C1604" i="1"/>
  <c r="G1604" i="1" s="1"/>
  <c r="G1603" i="1"/>
  <c r="C1603" i="1"/>
  <c r="H1603" i="1" s="1"/>
  <c r="C1601" i="1"/>
  <c r="H1601" i="1" s="1"/>
  <c r="C1600" i="1"/>
  <c r="G1600" i="1" s="1"/>
  <c r="C1599" i="1"/>
  <c r="H1599" i="1" s="1"/>
  <c r="C1598" i="1"/>
  <c r="G1598" i="1" s="1"/>
  <c r="G1597" i="1"/>
  <c r="C1597" i="1"/>
  <c r="H1597" i="1" s="1"/>
  <c r="C1596" i="1"/>
  <c r="G1596" i="1" s="1"/>
  <c r="C1595" i="1"/>
  <c r="H1595" i="1" s="1"/>
  <c r="C1594" i="1"/>
  <c r="G1594" i="1" s="1"/>
  <c r="C1593" i="1"/>
  <c r="H1593" i="1" s="1"/>
  <c r="C1592" i="1"/>
  <c r="G1592" i="1" s="1"/>
  <c r="G1591" i="1"/>
  <c r="C1591" i="1"/>
  <c r="H1591" i="1" s="1"/>
  <c r="C1590" i="1"/>
  <c r="G1590" i="1" s="1"/>
  <c r="C1589" i="1"/>
  <c r="H1589" i="1" s="1"/>
  <c r="C1588" i="1"/>
  <c r="G1588" i="1" s="1"/>
  <c r="G1587" i="1"/>
  <c r="C1587" i="1"/>
  <c r="H1587" i="1" s="1"/>
  <c r="C1586" i="1"/>
  <c r="G1586" i="1" s="1"/>
  <c r="C1585" i="1"/>
  <c r="H1585" i="1" s="1"/>
  <c r="C1584" i="1"/>
  <c r="G1584" i="1" s="1"/>
  <c r="C1582" i="1"/>
  <c r="H1582" i="1" s="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C1556" i="1"/>
  <c r="C1555" i="1"/>
  <c r="D1554" i="1"/>
  <c r="C1554" i="1"/>
  <c r="D1553" i="1"/>
  <c r="C1553" i="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C1540" i="1"/>
  <c r="C1539" i="1"/>
  <c r="C1538" i="1"/>
  <c r="D1536" i="1"/>
  <c r="H1536" i="1" s="1"/>
  <c r="C1536" i="1"/>
  <c r="D1535" i="1"/>
  <c r="H1535" i="1" s="1"/>
  <c r="C1535" i="1"/>
  <c r="G1535" i="1" s="1"/>
  <c r="D1534" i="1"/>
  <c r="H1534" i="1" s="1"/>
  <c r="C1534" i="1"/>
  <c r="D1533" i="1"/>
  <c r="H1533" i="1" s="1"/>
  <c r="C1533" i="1"/>
  <c r="G1533" i="1" s="1"/>
  <c r="D1532" i="1"/>
  <c r="H1532" i="1" s="1"/>
  <c r="C1532" i="1"/>
  <c r="D1531" i="1"/>
  <c r="H1531" i="1" s="1"/>
  <c r="C1531" i="1"/>
  <c r="D1530" i="1"/>
  <c r="H1530" i="1" s="1"/>
  <c r="C1530" i="1"/>
  <c r="D1529" i="1"/>
  <c r="H1529" i="1" s="1"/>
  <c r="C1529" i="1"/>
  <c r="D1528" i="1"/>
  <c r="H1528" i="1" s="1"/>
  <c r="C1528" i="1"/>
  <c r="D1527" i="1"/>
  <c r="H1527" i="1" s="1"/>
  <c r="C1527" i="1"/>
  <c r="D1526" i="1"/>
  <c r="H1526" i="1" s="1"/>
  <c r="C1526" i="1"/>
  <c r="H1525" i="1"/>
  <c r="D1525" i="1"/>
  <c r="C1525" i="1"/>
  <c r="G1525" i="1" s="1"/>
  <c r="D1524" i="1"/>
  <c r="H1524" i="1" s="1"/>
  <c r="C1524" i="1"/>
  <c r="H1523" i="1"/>
  <c r="D1523" i="1"/>
  <c r="C1523" i="1"/>
  <c r="G1523" i="1" s="1"/>
  <c r="D1522" i="1"/>
  <c r="H1522" i="1" s="1"/>
  <c r="C1522" i="1"/>
  <c r="D1521" i="1"/>
  <c r="H1521" i="1" s="1"/>
  <c r="C1521" i="1"/>
  <c r="D1520" i="1"/>
  <c r="H1520" i="1" s="1"/>
  <c r="C1520" i="1"/>
  <c r="D1519" i="1"/>
  <c r="H1519" i="1" s="1"/>
  <c r="C1519" i="1"/>
  <c r="D1518" i="1"/>
  <c r="H1518" i="1" s="1"/>
  <c r="C1518" i="1"/>
  <c r="D1517" i="1"/>
  <c r="H1517" i="1" s="1"/>
  <c r="C1517" i="1"/>
  <c r="D1516" i="1"/>
  <c r="H1516" i="1" s="1"/>
  <c r="C1516" i="1"/>
  <c r="H1515" i="1"/>
  <c r="D1515" i="1"/>
  <c r="C1515" i="1"/>
  <c r="G1515" i="1" s="1"/>
  <c r="D1514" i="1"/>
  <c r="H1514" i="1" s="1"/>
  <c r="C1514" i="1"/>
  <c r="D1513" i="1"/>
  <c r="H1513" i="1" s="1"/>
  <c r="C1513" i="1"/>
  <c r="G1513" i="1" s="1"/>
  <c r="D1512" i="1"/>
  <c r="H1512" i="1" s="1"/>
  <c r="C1512" i="1"/>
  <c r="D1511" i="1"/>
  <c r="H1511" i="1" s="1"/>
  <c r="C1511" i="1"/>
  <c r="C1510" i="1"/>
  <c r="D1509" i="1"/>
  <c r="H1509" i="1" s="1"/>
  <c r="C1509" i="1"/>
  <c r="D1508" i="1"/>
  <c r="H1508" i="1" s="1"/>
  <c r="C1508" i="1"/>
  <c r="H1507" i="1"/>
  <c r="D1507" i="1"/>
  <c r="C1507" i="1"/>
  <c r="G1507" i="1" s="1"/>
  <c r="D1506" i="1"/>
  <c r="H1506" i="1" s="1"/>
  <c r="C1506" i="1"/>
  <c r="D1505" i="1"/>
  <c r="H1505" i="1" s="1"/>
  <c r="C1505" i="1"/>
  <c r="G1505" i="1" s="1"/>
  <c r="D1504" i="1"/>
  <c r="H1504" i="1" s="1"/>
  <c r="C1504" i="1"/>
  <c r="D1503" i="1"/>
  <c r="H1503" i="1" s="1"/>
  <c r="C1503" i="1"/>
  <c r="D1502" i="1"/>
  <c r="H1502" i="1" s="1"/>
  <c r="C1502" i="1"/>
  <c r="H1501" i="1"/>
  <c r="D1501" i="1"/>
  <c r="C1501" i="1"/>
  <c r="G1501" i="1" s="1"/>
  <c r="D1500" i="1"/>
  <c r="H1500" i="1" s="1"/>
  <c r="C1500" i="1"/>
  <c r="D1499" i="1"/>
  <c r="H1499" i="1" s="1"/>
  <c r="C1499" i="1"/>
  <c r="G1499" i="1" s="1"/>
  <c r="D1498" i="1"/>
  <c r="H1498" i="1" s="1"/>
  <c r="C1498" i="1"/>
  <c r="D1497" i="1"/>
  <c r="H1497" i="1" s="1"/>
  <c r="C1497" i="1"/>
  <c r="G1497" i="1" s="1"/>
  <c r="D1496" i="1"/>
  <c r="H1496" i="1" s="1"/>
  <c r="C1496" i="1"/>
  <c r="H1495" i="1"/>
  <c r="D1495" i="1"/>
  <c r="C1495" i="1"/>
  <c r="G1495" i="1" s="1"/>
  <c r="D1494" i="1"/>
  <c r="H1494" i="1" s="1"/>
  <c r="C1494" i="1"/>
  <c r="D1493" i="1"/>
  <c r="H1493" i="1" s="1"/>
  <c r="C1493" i="1"/>
  <c r="D1492" i="1"/>
  <c r="H1492" i="1" s="1"/>
  <c r="C1492" i="1"/>
  <c r="D1491" i="1"/>
  <c r="H1491" i="1" s="1"/>
  <c r="C1491" i="1"/>
  <c r="D1490" i="1"/>
  <c r="H1490" i="1" s="1"/>
  <c r="C1490" i="1"/>
  <c r="D1489" i="1"/>
  <c r="H1489" i="1" s="1"/>
  <c r="C1489" i="1"/>
  <c r="G1489" i="1" s="1"/>
  <c r="D1488" i="1"/>
  <c r="H1488" i="1" s="1"/>
  <c r="C1488" i="1"/>
  <c r="D1487" i="1"/>
  <c r="H1487" i="1" s="1"/>
  <c r="C1487" i="1"/>
  <c r="D1486" i="1"/>
  <c r="H1486" i="1" s="1"/>
  <c r="C1486" i="1"/>
  <c r="C1485" i="1"/>
  <c r="D1484" i="1"/>
  <c r="H1484" i="1" s="1"/>
  <c r="C1484" i="1"/>
  <c r="D1483" i="1"/>
  <c r="H1483" i="1" s="1"/>
  <c r="C1483" i="1"/>
  <c r="G1483" i="1" s="1"/>
  <c r="D1482" i="1"/>
  <c r="H1482" i="1" s="1"/>
  <c r="C1482" i="1"/>
  <c r="D1481" i="1"/>
  <c r="H1481" i="1" s="1"/>
  <c r="C1481" i="1"/>
  <c r="D1480" i="1"/>
  <c r="H1480" i="1" s="1"/>
  <c r="C1480" i="1"/>
  <c r="D1479" i="1"/>
  <c r="H1479" i="1" s="1"/>
  <c r="C1479" i="1"/>
  <c r="D1478" i="1"/>
  <c r="H1478" i="1" s="1"/>
  <c r="C1478" i="1"/>
  <c r="D1477" i="1"/>
  <c r="H1477" i="1" s="1"/>
  <c r="C1477" i="1"/>
  <c r="G1477" i="1" s="1"/>
  <c r="D1476" i="1"/>
  <c r="H1476" i="1" s="1"/>
  <c r="C1476" i="1"/>
  <c r="D1475" i="1"/>
  <c r="H1475" i="1" s="1"/>
  <c r="C1475" i="1"/>
  <c r="G1475" i="1" s="1"/>
  <c r="D1474" i="1"/>
  <c r="H1474" i="1" s="1"/>
  <c r="C1474" i="1"/>
  <c r="D1473" i="1"/>
  <c r="H1473" i="1" s="1"/>
  <c r="C1473" i="1"/>
  <c r="G1473" i="1" s="1"/>
  <c r="D1472" i="1"/>
  <c r="H1472" i="1" s="1"/>
  <c r="C1472" i="1"/>
  <c r="D1471" i="1"/>
  <c r="H1471" i="1" s="1"/>
  <c r="C1471" i="1"/>
  <c r="D1470" i="1"/>
  <c r="H1470" i="1" s="1"/>
  <c r="C1470" i="1"/>
  <c r="D1469" i="1"/>
  <c r="H1469" i="1" s="1"/>
  <c r="C1469" i="1"/>
  <c r="G1469" i="1" s="1"/>
  <c r="D1468" i="1"/>
  <c r="H1468" i="1" s="1"/>
  <c r="C1468" i="1"/>
  <c r="D1467" i="1"/>
  <c r="H1467" i="1" s="1"/>
  <c r="C1467" i="1"/>
  <c r="D1466" i="1"/>
  <c r="H1466" i="1" s="1"/>
  <c r="C1466" i="1"/>
  <c r="D1465" i="1"/>
  <c r="H1465" i="1" s="1"/>
  <c r="C1465" i="1"/>
  <c r="G1465" i="1" s="1"/>
  <c r="D1464" i="1"/>
  <c r="H1464" i="1" s="1"/>
  <c r="C1464" i="1"/>
  <c r="D1463" i="1"/>
  <c r="H1463" i="1" s="1"/>
  <c r="C1463" i="1"/>
  <c r="C1462" i="1"/>
  <c r="D1461" i="1"/>
  <c r="H1461" i="1" s="1"/>
  <c r="C1461" i="1"/>
  <c r="G1461" i="1" s="1"/>
  <c r="D1460" i="1"/>
  <c r="H1460" i="1" s="1"/>
  <c r="C1460" i="1"/>
  <c r="D1459" i="1"/>
  <c r="H1459" i="1" s="1"/>
  <c r="C1459" i="1"/>
  <c r="D1458" i="1"/>
  <c r="H1458" i="1" s="1"/>
  <c r="C1458" i="1"/>
  <c r="H1457" i="1"/>
  <c r="D1457" i="1"/>
  <c r="C1457" i="1"/>
  <c r="G1457" i="1" s="1"/>
  <c r="D1456" i="1"/>
  <c r="H1456" i="1" s="1"/>
  <c r="C1456" i="1"/>
  <c r="D1455" i="1"/>
  <c r="H1455" i="1" s="1"/>
  <c r="C1455" i="1"/>
  <c r="G1455" i="1" s="1"/>
  <c r="D1454" i="1"/>
  <c r="H1454" i="1" s="1"/>
  <c r="C1454" i="1"/>
  <c r="D1453" i="1"/>
  <c r="H1453" i="1" s="1"/>
  <c r="C1453" i="1"/>
  <c r="D1452" i="1"/>
  <c r="H1452" i="1" s="1"/>
  <c r="C1452" i="1"/>
  <c r="D1451" i="1"/>
  <c r="H1451" i="1" s="1"/>
  <c r="C1451" i="1"/>
  <c r="D1450" i="1"/>
  <c r="H1450" i="1" s="1"/>
  <c r="C1450" i="1"/>
  <c r="D1449" i="1"/>
  <c r="H1449" i="1" s="1"/>
  <c r="C1449" i="1"/>
  <c r="G1449" i="1" s="1"/>
  <c r="D1448" i="1"/>
  <c r="H1448" i="1" s="1"/>
  <c r="C1448" i="1"/>
  <c r="D1447" i="1"/>
  <c r="H1447" i="1" s="1"/>
  <c r="C1447" i="1"/>
  <c r="G1447" i="1" s="1"/>
  <c r="D1446" i="1"/>
  <c r="H1446" i="1" s="1"/>
  <c r="C1446" i="1"/>
  <c r="D1445" i="1"/>
  <c r="H1445" i="1" s="1"/>
  <c r="C1445" i="1"/>
  <c r="D1444" i="1"/>
  <c r="H1444" i="1" s="1"/>
  <c r="C1444" i="1"/>
  <c r="D1443" i="1"/>
  <c r="H1443" i="1" s="1"/>
  <c r="C1443" i="1"/>
  <c r="D1442" i="1"/>
  <c r="H1442" i="1" s="1"/>
  <c r="C1442" i="1"/>
  <c r="D1441" i="1"/>
  <c r="H1441" i="1" s="1"/>
  <c r="C1441" i="1"/>
  <c r="G1441" i="1" s="1"/>
  <c r="D1440" i="1"/>
  <c r="H1440" i="1" s="1"/>
  <c r="C1440" i="1"/>
  <c r="H1439" i="1"/>
  <c r="D1439" i="1"/>
  <c r="C1439" i="1"/>
  <c r="G1439" i="1" s="1"/>
  <c r="D1438" i="1"/>
  <c r="H1438" i="1" s="1"/>
  <c r="C1438" i="1"/>
  <c r="D1437" i="1"/>
  <c r="H1437" i="1" s="1"/>
  <c r="C1437" i="1"/>
  <c r="G1437" i="1" s="1"/>
  <c r="D1436" i="1"/>
  <c r="H1436" i="1" s="1"/>
  <c r="C1436" i="1"/>
  <c r="H1435" i="1"/>
  <c r="D1435" i="1"/>
  <c r="C1435" i="1"/>
  <c r="G1435" i="1" s="1"/>
  <c r="D1434" i="1"/>
  <c r="H1434" i="1" s="1"/>
  <c r="C1434" i="1"/>
  <c r="D1433" i="1"/>
  <c r="H1433" i="1" s="1"/>
  <c r="C1433" i="1"/>
  <c r="D1432" i="1"/>
  <c r="H1432" i="1" s="1"/>
  <c r="C1432" i="1"/>
  <c r="C1431"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G1423" i="1" s="1"/>
  <c r="D1422" i="1"/>
  <c r="H1422" i="1" s="1"/>
  <c r="C1422" i="1"/>
  <c r="D1421" i="1"/>
  <c r="H1421" i="1" s="1"/>
  <c r="C1421" i="1"/>
  <c r="D1420" i="1"/>
  <c r="H1420" i="1" s="1"/>
  <c r="C1420" i="1"/>
  <c r="D1419" i="1"/>
  <c r="H1419" i="1" s="1"/>
  <c r="C1419" i="1"/>
  <c r="G1419" i="1" s="1"/>
  <c r="D1418" i="1"/>
  <c r="H1418" i="1" s="1"/>
  <c r="C1418" i="1"/>
  <c r="D1417" i="1"/>
  <c r="H1417" i="1" s="1"/>
  <c r="C1417" i="1"/>
  <c r="D1416" i="1"/>
  <c r="H1416" i="1" s="1"/>
  <c r="C1416" i="1"/>
  <c r="H1415" i="1"/>
  <c r="D1415" i="1"/>
  <c r="C1415" i="1"/>
  <c r="G1415" i="1" s="1"/>
  <c r="D1414" i="1"/>
  <c r="H1414" i="1" s="1"/>
  <c r="C1414" i="1"/>
  <c r="D1413" i="1"/>
  <c r="H1413" i="1" s="1"/>
  <c r="C1413" i="1"/>
  <c r="D1412" i="1"/>
  <c r="H1412" i="1" s="1"/>
  <c r="C1412" i="1"/>
  <c r="H1411" i="1"/>
  <c r="D1411" i="1"/>
  <c r="C1411" i="1"/>
  <c r="G1411" i="1" s="1"/>
  <c r="D1410" i="1"/>
  <c r="H1410" i="1" s="1"/>
  <c r="C1410" i="1"/>
  <c r="D1409" i="1"/>
  <c r="H1409" i="1" s="1"/>
  <c r="C1409" i="1"/>
  <c r="D1408" i="1"/>
  <c r="H1408" i="1" s="1"/>
  <c r="C1408" i="1"/>
  <c r="H1407" i="1"/>
  <c r="D1407" i="1"/>
  <c r="C1407" i="1"/>
  <c r="G1407" i="1" s="1"/>
  <c r="D1406" i="1"/>
  <c r="H1406" i="1" s="1"/>
  <c r="C1406" i="1"/>
  <c r="D1405" i="1"/>
  <c r="H1405" i="1" s="1"/>
  <c r="C1405" i="1"/>
  <c r="G1405" i="1" s="1"/>
  <c r="D1404" i="1"/>
  <c r="H1404" i="1" s="1"/>
  <c r="C1404" i="1"/>
  <c r="H1403" i="1"/>
  <c r="D1403" i="1"/>
  <c r="C1403" i="1"/>
  <c r="G1403" i="1" s="1"/>
  <c r="D1402" i="1"/>
  <c r="H1402" i="1" s="1"/>
  <c r="C1402" i="1"/>
  <c r="C1401" i="1"/>
  <c r="D1400" i="1"/>
  <c r="H1400" i="1" s="1"/>
  <c r="C1400" i="1"/>
  <c r="D1399" i="1"/>
  <c r="C1399" i="1"/>
  <c r="D1398" i="1"/>
  <c r="C1398" i="1"/>
  <c r="D1397" i="1"/>
  <c r="C1397" i="1"/>
  <c r="D1396" i="1"/>
  <c r="H1396" i="1" s="1"/>
  <c r="C1396" i="1"/>
  <c r="D1395" i="1"/>
  <c r="C1395" i="1"/>
  <c r="D1394" i="1"/>
  <c r="C1394" i="1"/>
  <c r="D1393" i="1"/>
  <c r="C1393" i="1"/>
  <c r="D1392" i="1"/>
  <c r="H1392" i="1" s="1"/>
  <c r="C1392" i="1"/>
  <c r="D1391" i="1"/>
  <c r="C1391" i="1"/>
  <c r="D1390" i="1"/>
  <c r="C1390" i="1"/>
  <c r="D1389" i="1"/>
  <c r="C1389" i="1"/>
  <c r="D1388" i="1"/>
  <c r="H1388" i="1" s="1"/>
  <c r="C1388" i="1"/>
  <c r="D1387" i="1"/>
  <c r="C1387" i="1"/>
  <c r="D1386" i="1"/>
  <c r="C1386" i="1"/>
  <c r="D1385" i="1"/>
  <c r="C1385" i="1"/>
  <c r="D1384" i="1"/>
  <c r="H1384" i="1" s="1"/>
  <c r="C1384" i="1"/>
  <c r="D1383" i="1"/>
  <c r="C1383" i="1"/>
  <c r="D1382" i="1"/>
  <c r="C1382" i="1"/>
  <c r="D1381" i="1"/>
  <c r="C1381" i="1"/>
  <c r="D1380" i="1"/>
  <c r="H1380" i="1" s="1"/>
  <c r="C1380" i="1"/>
  <c r="D1379" i="1"/>
  <c r="C1379" i="1"/>
  <c r="D1378" i="1"/>
  <c r="C1378" i="1"/>
  <c r="D1377" i="1"/>
  <c r="C1377" i="1"/>
  <c r="D1376" i="1"/>
  <c r="H1376" i="1" s="1"/>
  <c r="C1376" i="1"/>
  <c r="D1375" i="1"/>
  <c r="C1375" i="1"/>
  <c r="D1374" i="1"/>
  <c r="C1374" i="1"/>
  <c r="D1373" i="1"/>
  <c r="C1373" i="1"/>
  <c r="D1372" i="1"/>
  <c r="H1372" i="1" s="1"/>
  <c r="C1372" i="1"/>
  <c r="D1371" i="1"/>
  <c r="C1371" i="1"/>
  <c r="D1370" i="1"/>
  <c r="C1370" i="1"/>
  <c r="D1369" i="1"/>
  <c r="C1369" i="1"/>
  <c r="D1368" i="1"/>
  <c r="H1368" i="1" s="1"/>
  <c r="C1368" i="1"/>
  <c r="H1367" i="1"/>
  <c r="D1367" i="1"/>
  <c r="C1367" i="1"/>
  <c r="G1367" i="1" s="1"/>
  <c r="D1366" i="1"/>
  <c r="H1366" i="1" s="1"/>
  <c r="C1366" i="1"/>
  <c r="D1365" i="1"/>
  <c r="H1365" i="1" s="1"/>
  <c r="C1365" i="1"/>
  <c r="D1364" i="1"/>
  <c r="H1364" i="1" s="1"/>
  <c r="C1364" i="1"/>
  <c r="H1363" i="1"/>
  <c r="D1363" i="1"/>
  <c r="C1363" i="1"/>
  <c r="G1363" i="1" s="1"/>
  <c r="D1362" i="1"/>
  <c r="H1362" i="1" s="1"/>
  <c r="C1362" i="1"/>
  <c r="D1361" i="1"/>
  <c r="H1361" i="1" s="1"/>
  <c r="C1361" i="1"/>
  <c r="D1360" i="1"/>
  <c r="H1360" i="1" s="1"/>
  <c r="C1360" i="1"/>
  <c r="H1359" i="1"/>
  <c r="D1359" i="1"/>
  <c r="C1359" i="1"/>
  <c r="G1359" i="1" s="1"/>
  <c r="D1358" i="1"/>
  <c r="H1358" i="1" s="1"/>
  <c r="C1358" i="1"/>
  <c r="D1357" i="1"/>
  <c r="H1357" i="1" s="1"/>
  <c r="C1357" i="1"/>
  <c r="D1356" i="1"/>
  <c r="H1356" i="1" s="1"/>
  <c r="C1356" i="1"/>
  <c r="H1355" i="1"/>
  <c r="D1355" i="1"/>
  <c r="C1355" i="1"/>
  <c r="G1355" i="1" s="1"/>
  <c r="D1354" i="1"/>
  <c r="H1354" i="1" s="1"/>
  <c r="C1354" i="1"/>
  <c r="D1353" i="1"/>
  <c r="H1353" i="1" s="1"/>
  <c r="C1353" i="1"/>
  <c r="D1352" i="1"/>
  <c r="H1352" i="1" s="1"/>
  <c r="C1352" i="1"/>
  <c r="H1351" i="1"/>
  <c r="D1351" i="1"/>
  <c r="C1351" i="1"/>
  <c r="G1351" i="1" s="1"/>
  <c r="D1350" i="1"/>
  <c r="H1350" i="1" s="1"/>
  <c r="C1350" i="1"/>
  <c r="D1349" i="1"/>
  <c r="H1349" i="1" s="1"/>
  <c r="C1349" i="1"/>
  <c r="D1348" i="1"/>
  <c r="H1348" i="1" s="1"/>
  <c r="C1348" i="1"/>
  <c r="H1347" i="1"/>
  <c r="D1347" i="1"/>
  <c r="C1347" i="1"/>
  <c r="G1347" i="1" s="1"/>
  <c r="D1346" i="1"/>
  <c r="H1346" i="1" s="1"/>
  <c r="C1346" i="1"/>
  <c r="D1345" i="1"/>
  <c r="H1345" i="1" s="1"/>
  <c r="C1345" i="1"/>
  <c r="D1344" i="1"/>
  <c r="H1344" i="1" s="1"/>
  <c r="C1344" i="1"/>
  <c r="H1343" i="1"/>
  <c r="D1343" i="1"/>
  <c r="C1343" i="1"/>
  <c r="G1343" i="1" s="1"/>
  <c r="D1342" i="1"/>
  <c r="H1342" i="1" s="1"/>
  <c r="C1342" i="1"/>
  <c r="D1341" i="1"/>
  <c r="H1341" i="1" s="1"/>
  <c r="C1341" i="1"/>
  <c r="D1340" i="1"/>
  <c r="C1340" i="1"/>
  <c r="D1339" i="1"/>
  <c r="C1339" i="1"/>
  <c r="D1338" i="1"/>
  <c r="H1338" i="1" s="1"/>
  <c r="C1338" i="1"/>
  <c r="D1337" i="1"/>
  <c r="H1337" i="1" s="1"/>
  <c r="C1337" i="1"/>
  <c r="D1336" i="1"/>
  <c r="H1336" i="1" s="1"/>
  <c r="C1336" i="1"/>
  <c r="H1335" i="1"/>
  <c r="D1335" i="1"/>
  <c r="C1335" i="1"/>
  <c r="G1335" i="1" s="1"/>
  <c r="D1334" i="1"/>
  <c r="H1334" i="1" s="1"/>
  <c r="C1334" i="1"/>
  <c r="D1333" i="1"/>
  <c r="H1333" i="1" s="1"/>
  <c r="C1333" i="1"/>
  <c r="D1332" i="1"/>
  <c r="H1332" i="1" s="1"/>
  <c r="C1332" i="1"/>
  <c r="H1331" i="1"/>
  <c r="D1331" i="1"/>
  <c r="C1331" i="1"/>
  <c r="G1331" i="1" s="1"/>
  <c r="D1330" i="1"/>
  <c r="H1330" i="1" s="1"/>
  <c r="C1330" i="1"/>
  <c r="D1329" i="1"/>
  <c r="H1329" i="1" s="1"/>
  <c r="C1329" i="1"/>
  <c r="D1328" i="1"/>
  <c r="H1328" i="1" s="1"/>
  <c r="C1328" i="1"/>
  <c r="H1327" i="1"/>
  <c r="D1327" i="1"/>
  <c r="C1327" i="1"/>
  <c r="G1327" i="1" s="1"/>
  <c r="D1326" i="1"/>
  <c r="H1326" i="1" s="1"/>
  <c r="C1326" i="1"/>
  <c r="D1325" i="1"/>
  <c r="C1325" i="1"/>
  <c r="G1325" i="1" s="1"/>
  <c r="D1324" i="1"/>
  <c r="H1324" i="1" s="1"/>
  <c r="C1324" i="1"/>
  <c r="D1323" i="1"/>
  <c r="C1323" i="1"/>
  <c r="G1323" i="1" s="1"/>
  <c r="D1322" i="1"/>
  <c r="C1322" i="1"/>
  <c r="D1321" i="1"/>
  <c r="C1321" i="1"/>
  <c r="G1321" i="1" s="1"/>
  <c r="D1320" i="1"/>
  <c r="H1320" i="1" s="1"/>
  <c r="C1320" i="1"/>
  <c r="D1319" i="1"/>
  <c r="C1319" i="1"/>
  <c r="G1319" i="1" s="1"/>
  <c r="D1318" i="1"/>
  <c r="C1318" i="1"/>
  <c r="D1317" i="1"/>
  <c r="C1317" i="1"/>
  <c r="G1317" i="1" s="1"/>
  <c r="D1316" i="1"/>
  <c r="H1316" i="1" s="1"/>
  <c r="C1316" i="1"/>
  <c r="D1315" i="1"/>
  <c r="H1315" i="1" s="1"/>
  <c r="C1315" i="1"/>
  <c r="D1314" i="1"/>
  <c r="H1314" i="1" s="1"/>
  <c r="C1314" i="1"/>
  <c r="H1313" i="1"/>
  <c r="D1313" i="1"/>
  <c r="C1313" i="1"/>
  <c r="G1313" i="1" s="1"/>
  <c r="D1312" i="1"/>
  <c r="H1312" i="1" s="1"/>
  <c r="C1312" i="1"/>
  <c r="D1311" i="1"/>
  <c r="H1311" i="1" s="1"/>
  <c r="C1311" i="1"/>
  <c r="D1310" i="1"/>
  <c r="H1310" i="1" s="1"/>
  <c r="C1310" i="1"/>
  <c r="H1309" i="1"/>
  <c r="D1309" i="1"/>
  <c r="C1309" i="1"/>
  <c r="G1309" i="1" s="1"/>
  <c r="D1308" i="1"/>
  <c r="H1308" i="1" s="1"/>
  <c r="C1308" i="1"/>
  <c r="D1307" i="1"/>
  <c r="C1307" i="1"/>
  <c r="D1306" i="1"/>
  <c r="C1306" i="1"/>
  <c r="D1305" i="1"/>
  <c r="C1305" i="1"/>
  <c r="D1304" i="1"/>
  <c r="H1304" i="1" s="1"/>
  <c r="C1304" i="1"/>
  <c r="D1303" i="1"/>
  <c r="H1303" i="1" s="1"/>
  <c r="C1303" i="1"/>
  <c r="G1303" i="1" s="1"/>
  <c r="D1302" i="1"/>
  <c r="H1302" i="1" s="1"/>
  <c r="C1302" i="1"/>
  <c r="H1301" i="1"/>
  <c r="D1301" i="1"/>
  <c r="C1301" i="1"/>
  <c r="G1301" i="1" s="1"/>
  <c r="D1300" i="1"/>
  <c r="H1300" i="1" s="1"/>
  <c r="C1300" i="1"/>
  <c r="D1299" i="1"/>
  <c r="C1299" i="1"/>
  <c r="D1298" i="1"/>
  <c r="C1298" i="1"/>
  <c r="D1297" i="1"/>
  <c r="C1297" i="1"/>
  <c r="D1296" i="1"/>
  <c r="C1296" i="1"/>
  <c r="D1295" i="1"/>
  <c r="C1295" i="1"/>
  <c r="D1294" i="1"/>
  <c r="C1294" i="1"/>
  <c r="D1293" i="1"/>
  <c r="C1293" i="1"/>
  <c r="G1293" i="1" s="1"/>
  <c r="D1292" i="1"/>
  <c r="H1292" i="1" s="1"/>
  <c r="C1292" i="1"/>
  <c r="D1291" i="1"/>
  <c r="C1291" i="1"/>
  <c r="D1290" i="1"/>
  <c r="C1290" i="1"/>
  <c r="D1289" i="1"/>
  <c r="C1289" i="1"/>
  <c r="D1288" i="1"/>
  <c r="H1288" i="1" s="1"/>
  <c r="C1288" i="1"/>
  <c r="D1287" i="1"/>
  <c r="C1287" i="1"/>
  <c r="G1287" i="1" s="1"/>
  <c r="D1286" i="1"/>
  <c r="C1286" i="1"/>
  <c r="D1285" i="1"/>
  <c r="C1285" i="1"/>
  <c r="D1284" i="1"/>
  <c r="C1284" i="1"/>
  <c r="D1283" i="1"/>
  <c r="C1283" i="1"/>
  <c r="D1282" i="1"/>
  <c r="C1282" i="1"/>
  <c r="D1281" i="1"/>
  <c r="C1281" i="1"/>
  <c r="D1280" i="1"/>
  <c r="H1280" i="1" s="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H1267" i="1" s="1"/>
  <c r="C1267" i="1"/>
  <c r="H1266" i="1"/>
  <c r="D1266" i="1"/>
  <c r="C1266" i="1"/>
  <c r="G1266" i="1" s="1"/>
  <c r="D1265" i="1"/>
  <c r="H1265" i="1" s="1"/>
  <c r="C1265" i="1"/>
  <c r="D1264" i="1"/>
  <c r="H1264" i="1" s="1"/>
  <c r="C1264" i="1"/>
  <c r="D1263" i="1"/>
  <c r="H1263" i="1" s="1"/>
  <c r="C1263" i="1"/>
  <c r="D1262" i="1"/>
  <c r="H1262" i="1" s="1"/>
  <c r="C1262" i="1"/>
  <c r="G1262" i="1" s="1"/>
  <c r="D1261" i="1"/>
  <c r="H1261" i="1" s="1"/>
  <c r="C1261" i="1"/>
  <c r="H1260" i="1"/>
  <c r="D1260" i="1"/>
  <c r="C1260" i="1"/>
  <c r="G1260" i="1" s="1"/>
  <c r="C1259" i="1"/>
  <c r="D1258" i="1"/>
  <c r="H1258" i="1" s="1"/>
  <c r="C1258" i="1"/>
  <c r="G1258" i="1" s="1"/>
  <c r="D1257" i="1"/>
  <c r="H1257" i="1" s="1"/>
  <c r="C1257" i="1"/>
  <c r="H1256" i="1"/>
  <c r="D1256" i="1"/>
  <c r="C1256" i="1"/>
  <c r="G1256" i="1" s="1"/>
  <c r="D1254" i="1"/>
  <c r="H1254" i="1" s="1"/>
  <c r="C1254" i="1"/>
  <c r="G1254" i="1" s="1"/>
  <c r="D1253" i="1"/>
  <c r="H1253" i="1" s="1"/>
  <c r="C1253" i="1"/>
  <c r="H1252" i="1"/>
  <c r="D1252" i="1"/>
  <c r="C1252" i="1"/>
  <c r="G1252" i="1" s="1"/>
  <c r="D1251" i="1"/>
  <c r="C1251" i="1"/>
  <c r="D1250" i="1"/>
  <c r="H1250" i="1" s="1"/>
  <c r="C1250" i="1"/>
  <c r="D1249" i="1"/>
  <c r="H1249" i="1" s="1"/>
  <c r="C1249" i="1"/>
  <c r="D1248" i="1"/>
  <c r="H1248" i="1" s="1"/>
  <c r="C1248" i="1"/>
  <c r="D1247" i="1"/>
  <c r="H1247" i="1" s="1"/>
  <c r="C1247" i="1"/>
  <c r="D1246" i="1"/>
  <c r="H1246" i="1" s="1"/>
  <c r="C1246" i="1"/>
  <c r="D1245" i="1"/>
  <c r="H1245" i="1" s="1"/>
  <c r="C1245" i="1"/>
  <c r="H1244" i="1"/>
  <c r="D1244" i="1"/>
  <c r="C1244" i="1"/>
  <c r="G1244" i="1" s="1"/>
  <c r="D1243" i="1"/>
  <c r="H1243" i="1" s="1"/>
  <c r="C1243" i="1"/>
  <c r="D1242" i="1"/>
  <c r="C1242" i="1"/>
  <c r="G1242" i="1" s="1"/>
  <c r="C1241" i="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C1224" i="1"/>
  <c r="C1223" i="1"/>
  <c r="D1222" i="1"/>
  <c r="C1222" i="1"/>
  <c r="D1221" i="1"/>
  <c r="C1221" i="1"/>
  <c r="G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C1207" i="1"/>
  <c r="D1206" i="1"/>
  <c r="C1206" i="1"/>
  <c r="D1205" i="1"/>
  <c r="C1205" i="1"/>
  <c r="G1205" i="1" s="1"/>
  <c r="D1204" i="1"/>
  <c r="C1204" i="1"/>
  <c r="D1203" i="1"/>
  <c r="C1203" i="1"/>
  <c r="G1203" i="1" s="1"/>
  <c r="D1202" i="1"/>
  <c r="C1202" i="1"/>
  <c r="G1202" i="1" s="1"/>
  <c r="D1201" i="1"/>
  <c r="D1200" i="1"/>
  <c r="C1200" i="1"/>
  <c r="G1200" i="1" s="1"/>
  <c r="D1199" i="1"/>
  <c r="C1199" i="1"/>
  <c r="G1199" i="1" s="1"/>
  <c r="D1198" i="1"/>
  <c r="C1198" i="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D1188" i="1"/>
  <c r="C1188" i="1"/>
  <c r="G1188" i="1" s="1"/>
  <c r="D1187" i="1"/>
  <c r="C1187" i="1"/>
  <c r="G1187" i="1" s="1"/>
  <c r="D1186" i="1"/>
  <c r="C1186" i="1"/>
  <c r="G1186" i="1" s="1"/>
  <c r="D1185" i="1"/>
  <c r="C1185" i="1"/>
  <c r="G1185" i="1" s="1"/>
  <c r="D1184" i="1"/>
  <c r="C1184" i="1"/>
  <c r="D1183" i="1"/>
  <c r="C1183" i="1"/>
  <c r="G1183" i="1" s="1"/>
  <c r="D1182" i="1"/>
  <c r="D1179" i="1"/>
  <c r="C1179" i="1"/>
  <c r="D1178" i="1"/>
  <c r="C1178" i="1"/>
  <c r="D1177" i="1"/>
  <c r="C1177" i="1"/>
  <c r="D1176" i="1"/>
  <c r="C1176" i="1"/>
  <c r="D1175" i="1"/>
  <c r="C1175" i="1"/>
  <c r="D1174" i="1"/>
  <c r="C1174" i="1"/>
  <c r="G1174" i="1" s="1"/>
  <c r="D1173" i="1"/>
  <c r="C1173" i="1"/>
  <c r="G1173" i="1" s="1"/>
  <c r="D1172" i="1"/>
  <c r="C1172" i="1"/>
  <c r="D1171" i="1"/>
  <c r="C1171" i="1"/>
  <c r="D1170" i="1"/>
  <c r="C1170" i="1"/>
  <c r="G1170" i="1" s="1"/>
  <c r="D1169" i="1"/>
  <c r="C1169" i="1"/>
  <c r="D1168" i="1"/>
  <c r="C1168" i="1"/>
  <c r="D1167" i="1"/>
  <c r="C1167" i="1"/>
  <c r="G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G1113" i="1" s="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G1095" i="1" s="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G1081" i="1" s="1"/>
  <c r="D1080" i="1"/>
  <c r="C1080" i="1"/>
  <c r="D1079" i="1"/>
  <c r="C1079" i="1"/>
  <c r="D1078" i="1"/>
  <c r="C1078" i="1"/>
  <c r="G1078" i="1" s="1"/>
  <c r="D1077" i="1"/>
  <c r="C1077" i="1"/>
  <c r="D1076" i="1"/>
  <c r="C1076" i="1"/>
  <c r="C1075" i="1"/>
  <c r="D1073" i="1"/>
  <c r="C1073" i="1"/>
  <c r="D1072" i="1"/>
  <c r="C1072" i="1"/>
  <c r="D1071" i="1"/>
  <c r="H1071" i="1" s="1"/>
  <c r="C1071" i="1"/>
  <c r="D1070" i="1"/>
  <c r="H1070" i="1" s="1"/>
  <c r="C1070" i="1"/>
  <c r="D1069" i="1"/>
  <c r="H1069" i="1" s="1"/>
  <c r="C1069" i="1"/>
  <c r="D1068" i="1"/>
  <c r="C1068" i="1"/>
  <c r="D1067" i="1"/>
  <c r="H1067" i="1" s="1"/>
  <c r="C1067" i="1"/>
  <c r="D1066" i="1"/>
  <c r="H1066" i="1" s="1"/>
  <c r="C1066" i="1"/>
  <c r="D1065" i="1"/>
  <c r="H1065" i="1" s="1"/>
  <c r="C1065" i="1"/>
  <c r="G1065" i="1" s="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C1054" i="1"/>
  <c r="G1054" i="1" s="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G1035" i="1" s="1"/>
  <c r="C1034" i="1"/>
  <c r="D1033" i="1"/>
  <c r="C1033" i="1"/>
  <c r="G1033" i="1" s="1"/>
  <c r="D1032" i="1"/>
  <c r="C1032" i="1"/>
  <c r="D1031" i="1"/>
  <c r="C1031" i="1"/>
  <c r="G1031" i="1" s="1"/>
  <c r="D1030" i="1"/>
  <c r="C1030" i="1"/>
  <c r="D1029" i="1"/>
  <c r="C1029" i="1"/>
  <c r="G1029" i="1" s="1"/>
  <c r="D1028" i="1"/>
  <c r="C1028" i="1"/>
  <c r="D1027" i="1"/>
  <c r="C1027" i="1"/>
  <c r="G1027" i="1" s="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C1012" i="1"/>
  <c r="D1010" i="1"/>
  <c r="C1010" i="1"/>
  <c r="D1009" i="1"/>
  <c r="C1009" i="1"/>
  <c r="G1009" i="1" s="1"/>
  <c r="D1008" i="1"/>
  <c r="C1008" i="1"/>
  <c r="D1007" i="1"/>
  <c r="C1007" i="1"/>
  <c r="G1007" i="1" s="1"/>
  <c r="D1006" i="1"/>
  <c r="C1006" i="1"/>
  <c r="G1006" i="1" s="1"/>
  <c r="D1005" i="1"/>
  <c r="C1005" i="1"/>
  <c r="G1005" i="1" s="1"/>
  <c r="D1004" i="1"/>
  <c r="C1004" i="1"/>
  <c r="D1003" i="1"/>
  <c r="C1003" i="1"/>
  <c r="G1003" i="1" s="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D654" i="1"/>
  <c r="C654" i="1"/>
  <c r="D653" i="1"/>
  <c r="C653" i="1"/>
  <c r="G653" i="1" s="1"/>
  <c r="D652" i="1"/>
  <c r="C652" i="1"/>
  <c r="G652" i="1" s="1"/>
  <c r="D651" i="1"/>
  <c r="C651" i="1"/>
  <c r="G651" i="1" s="1"/>
  <c r="D650" i="1"/>
  <c r="C650" i="1"/>
  <c r="G650" i="1" s="1"/>
  <c r="D649" i="1"/>
  <c r="C649" i="1"/>
  <c r="D648" i="1"/>
  <c r="C648" i="1"/>
  <c r="D647" i="1"/>
  <c r="C647" i="1"/>
  <c r="D646" i="1"/>
  <c r="C646" i="1"/>
  <c r="G646" i="1" s="1"/>
  <c r="D645" i="1"/>
  <c r="C645" i="1"/>
  <c r="C642" i="1"/>
  <c r="D641" i="1"/>
  <c r="D636" i="1"/>
  <c r="C636" i="1"/>
  <c r="G636" i="1" s="1"/>
  <c r="D635" i="1"/>
  <c r="C635" i="1"/>
  <c r="G635" i="1" s="1"/>
  <c r="D632" i="1"/>
  <c r="C632" i="1"/>
  <c r="G632" i="1" s="1"/>
  <c r="D631" i="1"/>
  <c r="C631" i="1"/>
  <c r="D630" i="1"/>
  <c r="C630" i="1"/>
  <c r="D629" i="1"/>
  <c r="C629" i="1"/>
  <c r="G629" i="1" s="1"/>
  <c r="D628" i="1"/>
  <c r="C628" i="1"/>
  <c r="D627" i="1"/>
  <c r="C627" i="1"/>
  <c r="G627" i="1" s="1"/>
  <c r="D626" i="1"/>
  <c r="C626" i="1"/>
  <c r="G626" i="1" s="1"/>
  <c r="D625" i="1"/>
  <c r="C625" i="1"/>
  <c r="D624" i="1"/>
  <c r="C624" i="1"/>
  <c r="G624" i="1" s="1"/>
  <c r="C623" i="1"/>
  <c r="D622" i="1"/>
  <c r="C622" i="1"/>
  <c r="D621" i="1"/>
  <c r="C621" i="1"/>
  <c r="D620" i="1"/>
  <c r="C620" i="1"/>
  <c r="D619" i="1"/>
  <c r="C619" i="1"/>
  <c r="D618" i="1"/>
  <c r="C618" i="1"/>
  <c r="D617" i="1"/>
  <c r="C617" i="1"/>
  <c r="D616" i="1"/>
  <c r="C616" i="1"/>
  <c r="D615" i="1"/>
  <c r="C615" i="1"/>
  <c r="D614" i="1"/>
  <c r="C614" i="1"/>
  <c r="G614" i="1" s="1"/>
  <c r="D613" i="1"/>
  <c r="C613" i="1"/>
  <c r="G613" i="1" s="1"/>
  <c r="D612" i="1"/>
  <c r="C612" i="1"/>
  <c r="G612" i="1" s="1"/>
  <c r="D611" i="1"/>
  <c r="C611" i="1"/>
  <c r="G611" i="1" s="1"/>
  <c r="D610" i="1"/>
  <c r="C610" i="1"/>
  <c r="G610" i="1" s="1"/>
  <c r="D609" i="1"/>
  <c r="C609" i="1"/>
  <c r="G609" i="1" s="1"/>
  <c r="D608" i="1"/>
  <c r="C608" i="1"/>
  <c r="G608" i="1" s="1"/>
  <c r="D607" i="1"/>
  <c r="C607" i="1"/>
  <c r="D606" i="1"/>
  <c r="C606" i="1"/>
  <c r="G606" i="1" s="1"/>
  <c r="D605" i="1"/>
  <c r="C605" i="1"/>
  <c r="G605" i="1" s="1"/>
  <c r="D604" i="1"/>
  <c r="C604" i="1"/>
  <c r="G604" i="1" s="1"/>
  <c r="D603" i="1"/>
  <c r="C603" i="1"/>
  <c r="G603" i="1" s="1"/>
  <c r="D602" i="1"/>
  <c r="C602" i="1"/>
  <c r="G602" i="1" s="1"/>
  <c r="D601" i="1"/>
  <c r="C601" i="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C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C565" i="1"/>
  <c r="D564" i="1"/>
  <c r="C564" i="1"/>
  <c r="D563" i="1"/>
  <c r="C563" i="1"/>
  <c r="D562" i="1"/>
  <c r="C562" i="1"/>
  <c r="D561" i="1"/>
  <c r="C561" i="1"/>
  <c r="D560" i="1"/>
  <c r="C560" i="1"/>
  <c r="D559" i="1"/>
  <c r="C559" i="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H492" i="1" s="1"/>
  <c r="D491" i="1"/>
  <c r="C491" i="1"/>
  <c r="H491" i="1" s="1"/>
  <c r="D490" i="1"/>
  <c r="C490" i="1"/>
  <c r="D489" i="1"/>
  <c r="C489" i="1"/>
  <c r="H489" i="1" s="1"/>
  <c r="D488" i="1"/>
  <c r="C488" i="1"/>
  <c r="H488" i="1" s="1"/>
  <c r="D487" i="1"/>
  <c r="C487" i="1"/>
  <c r="H487" i="1" s="1"/>
  <c r="D486" i="1"/>
  <c r="C486" i="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D470" i="1"/>
  <c r="C470" i="1"/>
  <c r="D469" i="1"/>
  <c r="C469" i="1"/>
  <c r="H469" i="1" s="1"/>
  <c r="D468" i="1"/>
  <c r="C468" i="1"/>
  <c r="D467" i="1"/>
  <c r="C467" i="1"/>
  <c r="D466" i="1"/>
  <c r="C466" i="1"/>
  <c r="H466" i="1" s="1"/>
  <c r="D465" i="1"/>
  <c r="C465" i="1"/>
  <c r="H465" i="1" s="1"/>
  <c r="D464" i="1"/>
  <c r="C464" i="1"/>
  <c r="H464" i="1" s="1"/>
  <c r="D463" i="1"/>
  <c r="C463" i="1"/>
  <c r="H463" i="1" s="1"/>
  <c r="D462" i="1"/>
  <c r="C462" i="1"/>
  <c r="D461" i="1"/>
  <c r="C461" i="1"/>
  <c r="D460" i="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D451" i="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D435" i="1"/>
  <c r="C435" i="1"/>
  <c r="H435" i="1" s="1"/>
  <c r="D434" i="1"/>
  <c r="C434" i="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C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D366" i="1"/>
  <c r="C366" i="1"/>
  <c r="H366" i="1" s="1"/>
  <c r="D365" i="1"/>
  <c r="C365" i="1"/>
  <c r="H365" i="1" s="1"/>
  <c r="D364" i="1"/>
  <c r="C364" i="1"/>
  <c r="H364" i="1" s="1"/>
  <c r="D363" i="1"/>
  <c r="C363" i="1"/>
  <c r="H363" i="1" s="1"/>
  <c r="D362" i="1"/>
  <c r="C362" i="1"/>
  <c r="H362" i="1" s="1"/>
  <c r="D361" i="1"/>
  <c r="C361" i="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D311" i="1"/>
  <c r="C311" i="1"/>
  <c r="H311" i="1" s="1"/>
  <c r="D310" i="1"/>
  <c r="C310" i="1"/>
  <c r="H310" i="1" s="1"/>
  <c r="D309" i="1"/>
  <c r="C309" i="1"/>
  <c r="D308" i="1"/>
  <c r="C308" i="1"/>
  <c r="H308" i="1" s="1"/>
  <c r="D307" i="1"/>
  <c r="C307" i="1"/>
  <c r="H307" i="1" s="1"/>
  <c r="D306" i="1"/>
  <c r="C306" i="1"/>
  <c r="H306" i="1" s="1"/>
  <c r="D305" i="1"/>
  <c r="C305" i="1"/>
  <c r="H305" i="1" s="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D286" i="1"/>
  <c r="C286" i="1"/>
  <c r="H286" i="1" s="1"/>
  <c r="D285" i="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D236" i="1"/>
  <c r="C236" i="1"/>
  <c r="D235" i="1"/>
  <c r="C235" i="1"/>
  <c r="D234" i="1"/>
  <c r="C234" i="1"/>
  <c r="H234" i="1" s="1"/>
  <c r="D233" i="1"/>
  <c r="C233" i="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D210" i="1"/>
  <c r="C210" i="1"/>
  <c r="D209" i="1"/>
  <c r="C209" i="1"/>
  <c r="D208" i="1"/>
  <c r="C208" i="1"/>
  <c r="D207" i="1"/>
  <c r="C207" i="1"/>
  <c r="D206" i="1"/>
  <c r="C206" i="1"/>
  <c r="D205" i="1"/>
  <c r="C205" i="1"/>
  <c r="H205" i="1" s="1"/>
  <c r="D204" i="1"/>
  <c r="C204" i="1"/>
  <c r="D203" i="1"/>
  <c r="C203" i="1"/>
  <c r="H203" i="1" s="1"/>
  <c r="D202" i="1"/>
  <c r="C202" i="1"/>
  <c r="H202" i="1" s="1"/>
  <c r="D201" i="1"/>
  <c r="C201" i="1"/>
  <c r="H201" i="1" s="1"/>
  <c r="D200" i="1"/>
  <c r="C200" i="1"/>
  <c r="H200" i="1" s="1"/>
  <c r="C199" i="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D128" i="1"/>
  <c r="C128" i="1"/>
  <c r="H128" i="1" s="1"/>
  <c r="D127" i="1"/>
  <c r="C127" i="1"/>
  <c r="H127" i="1" s="1"/>
  <c r="D126" i="1"/>
  <c r="C126" i="1"/>
  <c r="H126" i="1" s="1"/>
  <c r="D125" i="1"/>
  <c r="C125" i="1"/>
  <c r="D124" i="1"/>
  <c r="C124" i="1"/>
  <c r="H124" i="1" s="1"/>
  <c r="D123" i="1"/>
  <c r="C123" i="1"/>
  <c r="H123" i="1" s="1"/>
  <c r="D122" i="1"/>
  <c r="C122" i="1"/>
  <c r="H122" i="1" s="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G80" i="1" s="1"/>
  <c r="C80" i="1"/>
  <c r="H80" i="1" s="1"/>
  <c r="D79" i="1"/>
  <c r="C79" i="1"/>
  <c r="H79" i="1" s="1"/>
  <c r="C78" i="1"/>
  <c r="D77" i="1"/>
  <c r="C77" i="1"/>
  <c r="H77" i="1" s="1"/>
  <c r="D76" i="1"/>
  <c r="C76" i="1"/>
  <c r="H76" i="1" s="1"/>
  <c r="D75" i="1"/>
  <c r="C75" i="1"/>
  <c r="H75" i="1" s="1"/>
  <c r="D74" i="1"/>
  <c r="C74" i="1"/>
  <c r="H74" i="1" s="1"/>
  <c r="D73" i="1"/>
  <c r="C73" i="1"/>
  <c r="H73" i="1" s="1"/>
  <c r="D72" i="1"/>
  <c r="C72" i="1"/>
  <c r="H72" i="1" s="1"/>
  <c r="G71" i="1"/>
  <c r="D71" i="1"/>
  <c r="C71" i="1"/>
  <c r="H71" i="1" s="1"/>
  <c r="D70" i="1"/>
  <c r="C70" i="1"/>
  <c r="D69" i="1"/>
  <c r="C69" i="1"/>
  <c r="H69" i="1" s="1"/>
  <c r="D68" i="1"/>
  <c r="C68" i="1"/>
  <c r="D67" i="1"/>
  <c r="C67" i="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G57" i="1" s="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C13" i="1"/>
  <c r="D12" i="1"/>
  <c r="C12" i="1"/>
  <c r="H12" i="1" s="1"/>
  <c r="D11" i="1"/>
  <c r="C11" i="1"/>
  <c r="H11" i="1" s="1"/>
  <c r="D10" i="1"/>
  <c r="C10" i="1"/>
  <c r="H10" i="1" s="1"/>
  <c r="D9" i="1"/>
  <c r="C9" i="1"/>
  <c r="H9" i="1" s="1"/>
  <c r="G8" i="1"/>
  <c r="D8" i="1"/>
  <c r="C8" i="1"/>
  <c r="H8" i="1" s="1"/>
  <c r="D7" i="1"/>
  <c r="C7" i="1"/>
  <c r="H7" i="1" s="1"/>
  <c r="D6" i="1"/>
  <c r="C6" i="1"/>
  <c r="H6" i="1" s="1"/>
  <c r="D5" i="1"/>
  <c r="C5" i="1"/>
  <c r="H5" i="1" s="1"/>
  <c r="D4" i="1"/>
  <c r="C4" i="1"/>
  <c r="C3" i="1"/>
  <c r="E329" i="9" l="1"/>
  <c r="B329" i="9" s="1"/>
  <c r="E320" i="9"/>
  <c r="B320" i="9" s="1"/>
  <c r="E324" i="9"/>
  <c r="B324" i="9" s="1"/>
  <c r="E326" i="9"/>
  <c r="B326" i="9" s="1"/>
  <c r="H1306" i="1"/>
  <c r="G1339" i="1"/>
  <c r="H1339" i="1"/>
  <c r="H1305" i="1"/>
  <c r="G1305" i="1"/>
  <c r="H1340" i="1"/>
  <c r="H1251" i="1"/>
  <c r="E319" i="9"/>
  <c r="G1341" i="1"/>
  <c r="G1345" i="1"/>
  <c r="G1349" i="1"/>
  <c r="G1353" i="1"/>
  <c r="G1357" i="1"/>
  <c r="G1361" i="1"/>
  <c r="G1365" i="1"/>
  <c r="G1369" i="1"/>
  <c r="G1371" i="1"/>
  <c r="G1373" i="1"/>
  <c r="G1375" i="1"/>
  <c r="G1377" i="1"/>
  <c r="G1379" i="1"/>
  <c r="G1381" i="1"/>
  <c r="G1383" i="1"/>
  <c r="G1385" i="1"/>
  <c r="G1387" i="1"/>
  <c r="G1389" i="1"/>
  <c r="G1391" i="1"/>
  <c r="G1393" i="1"/>
  <c r="G1395" i="1"/>
  <c r="G1397" i="1"/>
  <c r="G1399" i="1"/>
  <c r="G1315" i="1"/>
  <c r="G1329" i="1"/>
  <c r="G1333" i="1"/>
  <c r="G1337" i="1"/>
  <c r="G1311" i="1"/>
  <c r="G1307" i="1"/>
  <c r="G1299" i="1"/>
  <c r="G1297" i="1"/>
  <c r="G1295" i="1"/>
  <c r="G1291" i="1"/>
  <c r="G1289" i="1"/>
  <c r="G1285" i="1"/>
  <c r="G1283" i="1"/>
  <c r="F277" i="5"/>
  <c r="G1281" i="1"/>
  <c r="G1279" i="1"/>
  <c r="G1277" i="1"/>
  <c r="G1275" i="1"/>
  <c r="G1273" i="1"/>
  <c r="G1271" i="1"/>
  <c r="G1270" i="1"/>
  <c r="G1268" i="1"/>
  <c r="F260" i="5"/>
  <c r="G1264" i="1"/>
  <c r="F255" i="5"/>
  <c r="E251" i="5"/>
  <c r="G1248" i="1"/>
  <c r="G1241" i="1"/>
  <c r="G1246" i="1"/>
  <c r="G1250" i="1"/>
  <c r="G1224" i="1"/>
  <c r="D1223" i="1"/>
  <c r="H1223" i="1" s="1"/>
  <c r="G1222" i="1"/>
  <c r="G1220" i="1"/>
  <c r="G1219" i="1"/>
  <c r="G1218" i="1"/>
  <c r="G1217" i="1"/>
  <c r="G1215" i="1"/>
  <c r="G1216" i="1"/>
  <c r="G1214" i="1"/>
  <c r="G1213" i="1"/>
  <c r="G1212" i="1"/>
  <c r="G1211" i="1"/>
  <c r="G1210" i="1"/>
  <c r="E203" i="5"/>
  <c r="G1208" i="1"/>
  <c r="G1209" i="1"/>
  <c r="G1206" i="1"/>
  <c r="G1204" i="1"/>
  <c r="G1198" i="1"/>
  <c r="G1189" i="1"/>
  <c r="G1184" i="1"/>
  <c r="G1179" i="1"/>
  <c r="G1178" i="1"/>
  <c r="G1176" i="1"/>
  <c r="G1177" i="1"/>
  <c r="F171" i="5"/>
  <c r="G1175" i="1"/>
  <c r="G1172" i="1"/>
  <c r="G1171" i="1"/>
  <c r="G1169" i="1"/>
  <c r="G1168" i="1"/>
  <c r="G1166" i="1"/>
  <c r="G1165" i="1"/>
  <c r="G1164" i="1"/>
  <c r="G1163" i="1"/>
  <c r="G1162" i="1"/>
  <c r="G1161" i="1"/>
  <c r="G1160" i="1"/>
  <c r="G1159" i="1"/>
  <c r="G1158" i="1"/>
  <c r="G1157" i="1"/>
  <c r="G1155" i="1"/>
  <c r="G1156" i="1"/>
  <c r="G1154" i="1"/>
  <c r="G1153" i="1"/>
  <c r="G1151" i="1"/>
  <c r="G1150" i="1"/>
  <c r="G1148" i="1"/>
  <c r="G1149" i="1"/>
  <c r="G1147" i="1"/>
  <c r="G1146" i="1"/>
  <c r="G1145" i="1"/>
  <c r="G1144" i="1"/>
  <c r="G1143" i="1"/>
  <c r="G1140" i="1"/>
  <c r="G1141" i="1"/>
  <c r="G1142" i="1"/>
  <c r="G1139" i="1"/>
  <c r="G1138" i="1"/>
  <c r="G1137" i="1"/>
  <c r="G1136" i="1"/>
  <c r="G1135" i="1"/>
  <c r="G1134" i="1"/>
  <c r="G1132" i="1"/>
  <c r="G1133" i="1"/>
  <c r="G1131" i="1"/>
  <c r="G1130" i="1"/>
  <c r="G1129" i="1"/>
  <c r="G1128" i="1"/>
  <c r="G1127" i="1"/>
  <c r="G1124" i="1"/>
  <c r="G1125" i="1"/>
  <c r="G1126" i="1"/>
  <c r="G1112" i="1"/>
  <c r="G1114" i="1"/>
  <c r="G1115" i="1"/>
  <c r="G1116" i="1"/>
  <c r="G1117" i="1"/>
  <c r="G1118" i="1"/>
  <c r="G1119" i="1"/>
  <c r="G1120" i="1"/>
  <c r="G1121" i="1"/>
  <c r="G1122" i="1"/>
  <c r="G1123" i="1"/>
  <c r="G1094" i="1"/>
  <c r="G1096" i="1"/>
  <c r="G1097" i="1"/>
  <c r="G1098" i="1"/>
  <c r="G1099" i="1"/>
  <c r="G1100" i="1"/>
  <c r="G1101" i="1"/>
  <c r="G1102" i="1"/>
  <c r="G1103" i="1"/>
  <c r="G1104" i="1"/>
  <c r="G1105" i="1"/>
  <c r="G1106" i="1"/>
  <c r="G1107" i="1"/>
  <c r="G1108" i="1"/>
  <c r="G1109" i="1"/>
  <c r="G1110" i="1"/>
  <c r="G1111" i="1"/>
  <c r="G1092" i="1"/>
  <c r="G1091" i="1"/>
  <c r="G1090" i="1"/>
  <c r="G1089" i="1"/>
  <c r="F82" i="5"/>
  <c r="G1087" i="1"/>
  <c r="G1088" i="1"/>
  <c r="G1086" i="1"/>
  <c r="G1085" i="1"/>
  <c r="G1084" i="1"/>
  <c r="G1083" i="1"/>
  <c r="G1082" i="1"/>
  <c r="G1080" i="1"/>
  <c r="G1079" i="1"/>
  <c r="G1076" i="1"/>
  <c r="G1077" i="1"/>
  <c r="E70" i="5"/>
  <c r="D1075" i="1" s="1"/>
  <c r="G1075" i="1" s="1"/>
  <c r="G1073" i="1"/>
  <c r="G1072" i="1"/>
  <c r="G1071" i="1"/>
  <c r="G1070" i="1"/>
  <c r="G1068" i="1"/>
  <c r="G1069" i="1"/>
  <c r="G1067" i="1"/>
  <c r="G1066" i="1"/>
  <c r="G1064" i="1"/>
  <c r="G1063" i="1"/>
  <c r="G1061" i="1"/>
  <c r="G1062" i="1"/>
  <c r="G1060" i="1"/>
  <c r="G1059" i="1"/>
  <c r="G1057" i="1"/>
  <c r="G1058" i="1"/>
  <c r="G1056" i="1"/>
  <c r="G1055" i="1"/>
  <c r="G1053" i="1"/>
  <c r="G1052" i="1"/>
  <c r="G1050" i="1"/>
  <c r="G1051" i="1"/>
  <c r="G1049" i="1"/>
  <c r="G1048" i="1"/>
  <c r="G1046" i="1"/>
  <c r="G1047" i="1"/>
  <c r="G1045" i="1"/>
  <c r="G1044" i="1"/>
  <c r="G1043" i="1"/>
  <c r="G1042" i="1"/>
  <c r="G1040" i="1"/>
  <c r="G1041" i="1"/>
  <c r="F35" i="5"/>
  <c r="G1038" i="1"/>
  <c r="G1037" i="1"/>
  <c r="G1034" i="1"/>
  <c r="G1036" i="1"/>
  <c r="E12" i="5"/>
  <c r="D1017" i="1" s="1"/>
  <c r="H1017" i="1" s="1"/>
  <c r="G1032" i="1"/>
  <c r="G1030" i="1"/>
  <c r="G1028" i="1"/>
  <c r="G1026" i="1"/>
  <c r="G1024" i="1"/>
  <c r="G1025" i="1"/>
  <c r="F19" i="5"/>
  <c r="G1023" i="1"/>
  <c r="G1022" i="1"/>
  <c r="G1021" i="1"/>
  <c r="G1020" i="1"/>
  <c r="G1018" i="1"/>
  <c r="G1019" i="1"/>
  <c r="G1016" i="1"/>
  <c r="G1013" i="1"/>
  <c r="G1015" i="1"/>
  <c r="G1014" i="1"/>
  <c r="H1371" i="1"/>
  <c r="H1375" i="1"/>
  <c r="H1379" i="1"/>
  <c r="H1383" i="1"/>
  <c r="H1387" i="1"/>
  <c r="H1391" i="1"/>
  <c r="H1395" i="1"/>
  <c r="H1399" i="1"/>
  <c r="H1369" i="1"/>
  <c r="H1370" i="1"/>
  <c r="H1373" i="1"/>
  <c r="H1374" i="1"/>
  <c r="H1377" i="1"/>
  <c r="H1378" i="1"/>
  <c r="H1381" i="1"/>
  <c r="H1382" i="1"/>
  <c r="H1385" i="1"/>
  <c r="H1386" i="1"/>
  <c r="H1389" i="1"/>
  <c r="H1390" i="1"/>
  <c r="H1393" i="1"/>
  <c r="H1394" i="1"/>
  <c r="H1397" i="1"/>
  <c r="H1398" i="1"/>
  <c r="E335" i="9"/>
  <c r="B335" i="9" s="1"/>
  <c r="H1319" i="1"/>
  <c r="H1323" i="1"/>
  <c r="H1317" i="1"/>
  <c r="H1318" i="1"/>
  <c r="H1321" i="1"/>
  <c r="H1322" i="1"/>
  <c r="H1325" i="1"/>
  <c r="H1307" i="1"/>
  <c r="H1299" i="1"/>
  <c r="H1298" i="1"/>
  <c r="H1297" i="1"/>
  <c r="H1295" i="1"/>
  <c r="H1296" i="1"/>
  <c r="H1287" i="1"/>
  <c r="H1291" i="1"/>
  <c r="H1286" i="1"/>
  <c r="H1289" i="1"/>
  <c r="H1290" i="1"/>
  <c r="H1293" i="1"/>
  <c r="H1294" i="1"/>
  <c r="H1285" i="1"/>
  <c r="H1284" i="1"/>
  <c r="H1283" i="1"/>
  <c r="H1281" i="1"/>
  <c r="H1282" i="1"/>
  <c r="D274" i="5"/>
  <c r="H1279" i="1"/>
  <c r="H1277" i="1"/>
  <c r="H1276" i="1"/>
  <c r="H1275" i="1"/>
  <c r="H1274" i="1"/>
  <c r="H1273" i="1"/>
  <c r="H1270" i="1"/>
  <c r="H1272" i="1"/>
  <c r="H1271" i="1"/>
  <c r="H1268" i="1"/>
  <c r="H1269" i="1"/>
  <c r="C1201" i="1"/>
  <c r="G1201" i="1" s="1"/>
  <c r="D178" i="5"/>
  <c r="G336" i="9" s="1"/>
  <c r="E336" i="9" s="1"/>
  <c r="B336" i="9" s="1"/>
  <c r="H1068" i="1"/>
  <c r="G1683" i="1"/>
  <c r="C1681" i="1"/>
  <c r="H1681" i="1" s="1"/>
  <c r="G1685" i="1"/>
  <c r="G1681" i="1"/>
  <c r="G1679" i="1"/>
  <c r="G1677" i="1"/>
  <c r="G1675" i="1"/>
  <c r="H1672" i="1"/>
  <c r="G1671" i="1"/>
  <c r="G1669" i="1"/>
  <c r="H1670" i="1"/>
  <c r="G1667" i="1"/>
  <c r="H1666" i="1"/>
  <c r="H1664" i="1"/>
  <c r="G1665" i="1"/>
  <c r="G1663" i="1"/>
  <c r="H1662" i="1"/>
  <c r="G1661" i="1"/>
  <c r="G1659" i="1"/>
  <c r="H1660" i="1"/>
  <c r="H1654" i="1"/>
  <c r="G1657" i="1"/>
  <c r="H1652" i="1"/>
  <c r="G1651" i="1"/>
  <c r="G1649" i="1"/>
  <c r="H1650" i="1"/>
  <c r="G1647" i="1"/>
  <c r="H1644" i="1"/>
  <c r="G1643" i="1"/>
  <c r="H1642" i="1"/>
  <c r="G1641" i="1"/>
  <c r="G1639" i="1"/>
  <c r="H1640" i="1"/>
  <c r="G1637" i="1"/>
  <c r="D51" i="8"/>
  <c r="C1628" i="1" s="1"/>
  <c r="G1628" i="1" s="1"/>
  <c r="H1634" i="1"/>
  <c r="G1635" i="1"/>
  <c r="G1633" i="1"/>
  <c r="H1632" i="1"/>
  <c r="G1631" i="1"/>
  <c r="G1629" i="1"/>
  <c r="H1630" i="1"/>
  <c r="G1627" i="1"/>
  <c r="H1626" i="1"/>
  <c r="G1625" i="1"/>
  <c r="G1623" i="1"/>
  <c r="H1624" i="1"/>
  <c r="G1619" i="1"/>
  <c r="D25" i="8"/>
  <c r="C1602" i="1" s="1"/>
  <c r="G1602" i="1" s="1"/>
  <c r="G1615" i="1"/>
  <c r="G1613" i="1"/>
  <c r="G1609" i="1"/>
  <c r="G1607" i="1"/>
  <c r="G1605" i="1"/>
  <c r="G1601" i="1"/>
  <c r="G1599" i="1"/>
  <c r="G1595" i="1"/>
  <c r="G1593" i="1"/>
  <c r="G1589" i="1"/>
  <c r="H1583" i="1"/>
  <c r="G1583" i="1"/>
  <c r="G1585" i="1"/>
  <c r="G1531" i="1"/>
  <c r="G1529" i="1"/>
  <c r="G1527" i="1"/>
  <c r="G1521" i="1"/>
  <c r="E114" i="6"/>
  <c r="F114" i="6" s="1"/>
  <c r="G1519" i="1"/>
  <c r="G1517" i="1"/>
  <c r="G1511" i="1"/>
  <c r="G1509" i="1"/>
  <c r="G1503" i="1"/>
  <c r="G1493" i="1"/>
  <c r="G1491" i="1"/>
  <c r="E89" i="6"/>
  <c r="D1485" i="1" s="1"/>
  <c r="H1485" i="1" s="1"/>
  <c r="G1487" i="1"/>
  <c r="G1481" i="1"/>
  <c r="G1479" i="1"/>
  <c r="G1471" i="1"/>
  <c r="G1467" i="1"/>
  <c r="G1463" i="1"/>
  <c r="G1459" i="1"/>
  <c r="G1453" i="1"/>
  <c r="G1451" i="1"/>
  <c r="G1445" i="1"/>
  <c r="G1443" i="1"/>
  <c r="G1433" i="1"/>
  <c r="E35" i="6"/>
  <c r="G1429" i="1"/>
  <c r="G1427" i="1"/>
  <c r="G1425" i="1"/>
  <c r="G1421" i="1"/>
  <c r="G1417" i="1"/>
  <c r="G1413" i="1"/>
  <c r="G1409" i="1"/>
  <c r="D1401" i="1"/>
  <c r="H1401" i="1" s="1"/>
  <c r="I27" i="3"/>
  <c r="F115" i="6"/>
  <c r="E307" i="9"/>
  <c r="B307" i="9" s="1"/>
  <c r="E31" i="9"/>
  <c r="B31" i="9" s="1"/>
  <c r="E37" i="9"/>
  <c r="B37" i="9" s="1"/>
  <c r="E312" i="9"/>
  <c r="B312" i="9" s="1"/>
  <c r="E311" i="9"/>
  <c r="B311" i="9" s="1"/>
  <c r="E322" i="9"/>
  <c r="B322" i="9" s="1"/>
  <c r="J1541" i="1"/>
  <c r="J1542" i="1"/>
  <c r="J1543" i="1"/>
  <c r="J1544" i="1"/>
  <c r="J1545" i="1"/>
  <c r="J1546" i="1"/>
  <c r="H1563" i="1"/>
  <c r="H1571" i="1"/>
  <c r="H1572" i="1"/>
  <c r="H1577" i="1"/>
  <c r="D1555" i="1"/>
  <c r="H1555" i="1" s="1"/>
  <c r="H1556" i="1"/>
  <c r="D1538" i="1"/>
  <c r="G346" i="9"/>
  <c r="E346" i="9" s="1"/>
  <c r="B346" i="9" s="1"/>
  <c r="G1538" i="1"/>
  <c r="G1540" i="1"/>
  <c r="H1547" i="1"/>
  <c r="H1540" i="1"/>
  <c r="H1538" i="1"/>
  <c r="H1539" i="1"/>
  <c r="E36" i="9"/>
  <c r="E327" i="9"/>
  <c r="B327" i="9" s="1"/>
  <c r="G1010" i="1"/>
  <c r="G1008" i="1"/>
  <c r="G1004"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F248" i="9"/>
  <c r="F252" i="9"/>
  <c r="B252" i="9" s="1"/>
  <c r="F256" i="9"/>
  <c r="F260" i="9"/>
  <c r="F262" i="9"/>
  <c r="F264" i="9"/>
  <c r="F266" i="9"/>
  <c r="F268" i="9"/>
  <c r="F270" i="9"/>
  <c r="F272" i="9"/>
  <c r="F274" i="9"/>
  <c r="F276" i="9"/>
  <c r="F280" i="9"/>
  <c r="F281" i="9"/>
  <c r="B281" i="9" s="1"/>
  <c r="F283" i="9"/>
  <c r="F285" i="9"/>
  <c r="F287" i="9"/>
  <c r="F291" i="9"/>
  <c r="B291" i="9" s="1"/>
  <c r="E73" i="9"/>
  <c r="B73" i="9" s="1"/>
  <c r="E75" i="9"/>
  <c r="B75" i="9" s="1"/>
  <c r="F246" i="9"/>
  <c r="E57" i="9"/>
  <c r="B57" i="9" s="1"/>
  <c r="H737" i="1"/>
  <c r="G728" i="1"/>
  <c r="E47" i="9"/>
  <c r="B47" i="9" s="1"/>
  <c r="E45" i="9"/>
  <c r="B45" i="9" s="1"/>
  <c r="E43" i="9"/>
  <c r="B43" i="9" s="1"/>
  <c r="F234" i="9"/>
  <c r="B234" i="9" s="1"/>
  <c r="F236" i="9"/>
  <c r="B236" i="9" s="1"/>
  <c r="E42" i="9"/>
  <c r="G680" i="1"/>
  <c r="G681" i="1"/>
  <c r="G682" i="1"/>
  <c r="G683" i="1"/>
  <c r="G684" i="1"/>
  <c r="G685" i="1"/>
  <c r="G686" i="1"/>
  <c r="G687" i="1"/>
  <c r="G688" i="1"/>
  <c r="G689" i="1"/>
  <c r="G690" i="1"/>
  <c r="G691" i="1"/>
  <c r="G692" i="1"/>
  <c r="G693" i="1"/>
  <c r="G694" i="1"/>
  <c r="G695" i="1"/>
  <c r="G696" i="1"/>
  <c r="G697" i="1"/>
  <c r="G698" i="1"/>
  <c r="G699" i="1"/>
  <c r="G700" i="1"/>
  <c r="G701" i="1"/>
  <c r="G702" i="1"/>
  <c r="E28" i="9"/>
  <c r="G655" i="1"/>
  <c r="G654" i="1"/>
  <c r="G648" i="1"/>
  <c r="G647" i="1"/>
  <c r="G649" i="1"/>
  <c r="G645" i="1"/>
  <c r="G630" i="1"/>
  <c r="G631" i="1"/>
  <c r="G628" i="1"/>
  <c r="E629" i="4"/>
  <c r="D623" i="1" s="1"/>
  <c r="G623" i="1" s="1"/>
  <c r="G625" i="1"/>
  <c r="G617" i="1"/>
  <c r="G618" i="1"/>
  <c r="G619" i="1"/>
  <c r="G620" i="1"/>
  <c r="G621" i="1"/>
  <c r="G622" i="1"/>
  <c r="G615" i="1"/>
  <c r="G616" i="1"/>
  <c r="F289" i="9"/>
  <c r="G607" i="1"/>
  <c r="B280" i="9"/>
  <c r="E597" i="4"/>
  <c r="D591" i="1" s="1"/>
  <c r="H591" i="1" s="1"/>
  <c r="F278" i="9"/>
  <c r="B278" i="9" s="1"/>
  <c r="E571" i="4"/>
  <c r="D565" i="1" s="1"/>
  <c r="H565" i="1" s="1"/>
  <c r="H556" i="1"/>
  <c r="H559" i="1"/>
  <c r="H560" i="1"/>
  <c r="H561" i="1"/>
  <c r="H562" i="1"/>
  <c r="H563" i="1"/>
  <c r="H564" i="1"/>
  <c r="B276" i="9"/>
  <c r="B274" i="9"/>
  <c r="B272" i="9"/>
  <c r="B270" i="9"/>
  <c r="B268" i="9"/>
  <c r="B266" i="9"/>
  <c r="H496" i="1"/>
  <c r="H500" i="1"/>
  <c r="B264" i="9"/>
  <c r="B262" i="9"/>
  <c r="B260" i="9"/>
  <c r="H486" i="1"/>
  <c r="H490" i="1"/>
  <c r="F258" i="9"/>
  <c r="B258" i="9" s="1"/>
  <c r="B256" i="9"/>
  <c r="E479" i="4"/>
  <c r="D473" i="1" s="1"/>
  <c r="H473" i="1" s="1"/>
  <c r="H470" i="1"/>
  <c r="H471" i="1"/>
  <c r="H467" i="1"/>
  <c r="H468" i="1"/>
  <c r="H460" i="1"/>
  <c r="H461" i="1"/>
  <c r="H462" i="1"/>
  <c r="H451" i="1"/>
  <c r="H452" i="1"/>
  <c r="F254" i="9"/>
  <c r="B254" i="9" s="1"/>
  <c r="H434" i="1"/>
  <c r="H436" i="1"/>
  <c r="F250" i="9"/>
  <c r="B250" i="9" s="1"/>
  <c r="B248" i="9"/>
  <c r="H396" i="1"/>
  <c r="F379" i="4"/>
  <c r="H361" i="1"/>
  <c r="H367" i="1"/>
  <c r="E360" i="4"/>
  <c r="D355" i="1" s="1"/>
  <c r="D356" i="1"/>
  <c r="H356" i="1" s="1"/>
  <c r="H309" i="1"/>
  <c r="H312" i="1"/>
  <c r="E308" i="4"/>
  <c r="D304" i="1"/>
  <c r="H304" i="1" s="1"/>
  <c r="H285" i="1"/>
  <c r="H287" i="1"/>
  <c r="E273" i="4"/>
  <c r="D269" i="1" s="1"/>
  <c r="H269" i="1" s="1"/>
  <c r="F274" i="4"/>
  <c r="F262" i="4"/>
  <c r="E230" i="4"/>
  <c r="D226" i="1" s="1"/>
  <c r="E74" i="9"/>
  <c r="H226" i="1"/>
  <c r="H233" i="1"/>
  <c r="H235" i="1"/>
  <c r="H236" i="1"/>
  <c r="H237" i="1"/>
  <c r="B246" i="9"/>
  <c r="F216" i="4"/>
  <c r="H204" i="1"/>
  <c r="H206" i="1"/>
  <c r="H207" i="1"/>
  <c r="H208" i="1"/>
  <c r="H209" i="1"/>
  <c r="H210" i="1"/>
  <c r="H211" i="1"/>
  <c r="H198" i="1"/>
  <c r="H199" i="1"/>
  <c r="F202" i="4"/>
  <c r="B244" i="9"/>
  <c r="B242" i="9"/>
  <c r="F194" i="4"/>
  <c r="D164" i="4"/>
  <c r="C160" i="1" s="1"/>
  <c r="G160" i="1" s="1"/>
  <c r="B240" i="9"/>
  <c r="B238" i="9"/>
  <c r="F238" i="9"/>
  <c r="H160" i="1"/>
  <c r="F178" i="4"/>
  <c r="F170" i="4"/>
  <c r="E152" i="4"/>
  <c r="D148" i="1" s="1"/>
  <c r="F164" i="4"/>
  <c r="F160" i="4"/>
  <c r="F154" i="4"/>
  <c r="F134" i="4"/>
  <c r="H121" i="1"/>
  <c r="H125" i="1"/>
  <c r="H129" i="1"/>
  <c r="F129" i="4"/>
  <c r="H102" i="1"/>
  <c r="F112" i="4"/>
  <c r="F106" i="4"/>
  <c r="H78" i="1"/>
  <c r="B232" i="9"/>
  <c r="H70" i="1"/>
  <c r="H67" i="1"/>
  <c r="H68" i="1"/>
  <c r="E49" i="4"/>
  <c r="D45" i="1" s="1"/>
  <c r="F68" i="4"/>
  <c r="G63" i="1"/>
  <c r="D49" i="4"/>
  <c r="H19" i="1"/>
  <c r="H23" i="1"/>
  <c r="F230" i="9"/>
  <c r="B230" i="9" s="1"/>
  <c r="E7" i="4"/>
  <c r="D3" i="1" s="1"/>
  <c r="G3" i="1" s="1"/>
  <c r="H13" i="1"/>
  <c r="H3" i="1"/>
  <c r="H4" i="1"/>
  <c r="G9" i="1"/>
  <c r="G21" i="1"/>
  <c r="G42" i="1"/>
  <c r="G51" i="1"/>
  <c r="G52" i="1"/>
  <c r="G53" i="1"/>
  <c r="G54" i="1"/>
  <c r="G55" i="1"/>
  <c r="G56" i="1"/>
  <c r="G61" i="1"/>
  <c r="G62" i="1"/>
  <c r="G64" i="1"/>
  <c r="G65" i="1"/>
  <c r="G72" i="1"/>
  <c r="G76" i="1"/>
  <c r="G77" i="1"/>
  <c r="G78" i="1"/>
  <c r="G79"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H601" i="1"/>
  <c r="G4" i="1"/>
  <c r="G5" i="1"/>
  <c r="G6" i="1"/>
  <c r="G7" i="1"/>
  <c r="G10" i="1"/>
  <c r="G11" i="1"/>
  <c r="G12" i="1"/>
  <c r="G13" i="1"/>
  <c r="G14" i="1"/>
  <c r="G15" i="1"/>
  <c r="G16" i="1"/>
  <c r="G17" i="1"/>
  <c r="G18" i="1"/>
  <c r="G19" i="1"/>
  <c r="G20" i="1"/>
  <c r="G22" i="1"/>
  <c r="G23" i="1"/>
  <c r="G24" i="1"/>
  <c r="G25" i="1"/>
  <c r="G26" i="1"/>
  <c r="G27" i="1"/>
  <c r="G28" i="1"/>
  <c r="G29" i="1"/>
  <c r="G30" i="1"/>
  <c r="G31" i="1"/>
  <c r="G32" i="1"/>
  <c r="G33" i="1"/>
  <c r="G34" i="1"/>
  <c r="G35" i="1"/>
  <c r="G36" i="1"/>
  <c r="G37" i="1"/>
  <c r="G38" i="1"/>
  <c r="G39" i="1"/>
  <c r="G40" i="1"/>
  <c r="G41" i="1"/>
  <c r="G43" i="1"/>
  <c r="G44" i="1"/>
  <c r="G46" i="1"/>
  <c r="G47" i="1"/>
  <c r="G48" i="1"/>
  <c r="G49" i="1"/>
  <c r="G50" i="1"/>
  <c r="G58" i="1"/>
  <c r="G59" i="1"/>
  <c r="G60" i="1"/>
  <c r="G66" i="1"/>
  <c r="G67" i="1"/>
  <c r="G68" i="1"/>
  <c r="G69" i="1"/>
  <c r="G70" i="1"/>
  <c r="G73" i="1"/>
  <c r="G74" i="1"/>
  <c r="G75"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G1243" i="1"/>
  <c r="G1245" i="1"/>
  <c r="G1247" i="1"/>
  <c r="G1249" i="1"/>
  <c r="G1251" i="1"/>
  <c r="G1253" i="1"/>
  <c r="G1257" i="1"/>
  <c r="G1259" i="1"/>
  <c r="G1261" i="1"/>
  <c r="G1263" i="1"/>
  <c r="G1265" i="1"/>
  <c r="G1267" i="1"/>
  <c r="G1269" i="1"/>
  <c r="H1242" i="1"/>
  <c r="G1272" i="1"/>
  <c r="G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G1541" i="1"/>
  <c r="H1541" i="1"/>
  <c r="G1542" i="1"/>
  <c r="H1542" i="1"/>
  <c r="G1543" i="1"/>
  <c r="H1543" i="1"/>
  <c r="G1544" i="1"/>
  <c r="H1544" i="1"/>
  <c r="G1545" i="1"/>
  <c r="H1545" i="1"/>
  <c r="G1546" i="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H1592" i="1"/>
  <c r="H1594" i="1"/>
  <c r="H1596" i="1"/>
  <c r="H1598" i="1"/>
  <c r="H1600" i="1"/>
  <c r="H1602" i="1"/>
  <c r="H1604" i="1"/>
  <c r="H1606" i="1"/>
  <c r="H1608" i="1"/>
  <c r="H1610" i="1"/>
  <c r="H1612" i="1"/>
  <c r="H1614" i="1"/>
  <c r="H1616" i="1"/>
  <c r="H1618" i="1"/>
  <c r="H1620" i="1"/>
  <c r="G1674" i="1"/>
  <c r="H1674" i="1"/>
  <c r="D6" i="4"/>
  <c r="J1548" i="1"/>
  <c r="H1548" i="1"/>
  <c r="G1548" i="1"/>
  <c r="J1549" i="1"/>
  <c r="H1549" i="1"/>
  <c r="G1549" i="1"/>
  <c r="J1550" i="1"/>
  <c r="H1550" i="1"/>
  <c r="G1550" i="1"/>
  <c r="J1551" i="1"/>
  <c r="H1551" i="1"/>
  <c r="G1551" i="1"/>
  <c r="J1552" i="1"/>
  <c r="H1552" i="1"/>
  <c r="G1552" i="1"/>
  <c r="J1553" i="1"/>
  <c r="H1553" i="1"/>
  <c r="G1553" i="1"/>
  <c r="J1554" i="1"/>
  <c r="H1554" i="1"/>
  <c r="G1554" i="1"/>
  <c r="G1555" i="1"/>
  <c r="J1557" i="1"/>
  <c r="H1557" i="1"/>
  <c r="G1557" i="1"/>
  <c r="J1558" i="1"/>
  <c r="H1558" i="1"/>
  <c r="G1558" i="1"/>
  <c r="J1559" i="1"/>
  <c r="H1559" i="1"/>
  <c r="G1559" i="1"/>
  <c r="J1560" i="1"/>
  <c r="H1560" i="1"/>
  <c r="G1560" i="1"/>
  <c r="J1561" i="1"/>
  <c r="H1561" i="1"/>
  <c r="G1561" i="1"/>
  <c r="J1562" i="1"/>
  <c r="H1562" i="1"/>
  <c r="G1562" i="1"/>
  <c r="G1563" i="1"/>
  <c r="G1572" i="1"/>
  <c r="J1578" i="1"/>
  <c r="H1578" i="1"/>
  <c r="G1578" i="1"/>
  <c r="J1579" i="1"/>
  <c r="H1579" i="1"/>
  <c r="G1579" i="1"/>
  <c r="J1580" i="1"/>
  <c r="H1580" i="1"/>
  <c r="G1580" i="1"/>
  <c r="J1581" i="1"/>
  <c r="H1581" i="1"/>
  <c r="G1581" i="1"/>
  <c r="G1582" i="1"/>
  <c r="F309" i="4"/>
  <c r="D308" i="4"/>
  <c r="D535" i="4"/>
  <c r="F536" i="4"/>
  <c r="H1676" i="1"/>
  <c r="H1678" i="1"/>
  <c r="H1680" i="1"/>
  <c r="H1682" i="1"/>
  <c r="H1684" i="1"/>
  <c r="H1686" i="1"/>
  <c r="F7" i="4"/>
  <c r="F83" i="4"/>
  <c r="F107" i="4"/>
  <c r="F135" i="4"/>
  <c r="F141" i="4"/>
  <c r="G24" i="9"/>
  <c r="F153" i="4"/>
  <c r="F165" i="4"/>
  <c r="F203" i="4"/>
  <c r="F231" i="4"/>
  <c r="F263" i="4"/>
  <c r="F310" i="4"/>
  <c r="F322" i="4"/>
  <c r="F476" i="4"/>
  <c r="F532" i="4"/>
  <c r="F542" i="4"/>
  <c r="F572" i="4"/>
  <c r="F594" i="4"/>
  <c r="F70" i="5"/>
  <c r="F71" i="5"/>
  <c r="G314" i="9"/>
  <c r="E314" i="9" s="1"/>
  <c r="B314" i="9" s="1"/>
  <c r="D88" i="5"/>
  <c r="F89" i="5"/>
  <c r="F143" i="5"/>
  <c r="G338" i="9"/>
  <c r="F203" i="5"/>
  <c r="F204" i="5"/>
  <c r="F252" i="5"/>
  <c r="F256" i="5"/>
  <c r="F36" i="6"/>
  <c r="F90" i="6"/>
  <c r="D44" i="8"/>
  <c r="H24"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G1547" i="1"/>
  <c r="D152" i="4"/>
  <c r="F362" i="4"/>
  <c r="D373" i="4"/>
  <c r="F374" i="4"/>
  <c r="F393" i="4"/>
  <c r="D647" i="4"/>
  <c r="F426" i="4"/>
  <c r="F427" i="4"/>
  <c r="D431" i="4"/>
  <c r="F432" i="4"/>
  <c r="E431" i="4"/>
  <c r="F480" i="4"/>
  <c r="F598" i="4"/>
  <c r="F630" i="4"/>
  <c r="F130" i="6"/>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57" i="9"/>
  <c r="B161" i="9"/>
  <c r="B165" i="9"/>
  <c r="B169" i="9"/>
  <c r="B173" i="9"/>
  <c r="E648" i="4"/>
  <c r="D642" i="1" s="1"/>
  <c r="G642" i="1" s="1"/>
  <c r="F428" i="4"/>
  <c r="D491" i="4"/>
  <c r="F492" i="4"/>
  <c r="E536" i="4"/>
  <c r="E584" i="4"/>
  <c r="D578" i="1" s="1"/>
  <c r="G578" i="1" s="1"/>
  <c r="F8" i="5"/>
  <c r="F13" i="5"/>
  <c r="F56" i="5"/>
  <c r="H316" i="9"/>
  <c r="H315" i="9"/>
  <c r="E315" i="9" s="1"/>
  <c r="B315" i="9" s="1"/>
  <c r="E147" i="5"/>
  <c r="D1152" i="1" s="1"/>
  <c r="H1152" i="1" s="1"/>
  <c r="G339" i="9"/>
  <c r="E339" i="9" s="1"/>
  <c r="B339" i="9" s="1"/>
  <c r="F219" i="5"/>
  <c r="F220" i="5"/>
  <c r="D141" i="6"/>
  <c r="F5" i="6"/>
  <c r="F6" i="6"/>
  <c r="B159" i="9"/>
  <c r="B163" i="9"/>
  <c r="B167" i="9"/>
  <c r="B171" i="9"/>
  <c r="F150" i="5"/>
  <c r="E337" i="9"/>
  <c r="B337" i="9" s="1"/>
  <c r="F197" i="5"/>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E179" i="9" s="1"/>
  <c r="B179" i="9" s="1"/>
  <c r="I10" i="9"/>
  <c r="G174" i="9"/>
  <c r="E174" i="9" s="1"/>
  <c r="B174" i="9" s="1"/>
  <c r="G176" i="9"/>
  <c r="E176" i="9" s="1"/>
  <c r="B176" i="9" s="1"/>
  <c r="G178" i="9"/>
  <c r="E178" i="9" s="1"/>
  <c r="B178"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305" i="9"/>
  <c r="H309" i="9"/>
  <c r="G316" i="9"/>
  <c r="B319" i="9"/>
  <c r="B323" i="9"/>
  <c r="B331" i="9"/>
  <c r="B228" i="9"/>
  <c r="B303" i="9"/>
  <c r="B317" i="9"/>
  <c r="B321" i="9"/>
  <c r="B325" i="9"/>
  <c r="B333" i="9"/>
  <c r="B283" i="9"/>
  <c r="B285" i="9"/>
  <c r="B287" i="9"/>
  <c r="B289" i="9"/>
  <c r="I25" i="3" l="1"/>
  <c r="D1255" i="1"/>
  <c r="G1223" i="1"/>
  <c r="H338" i="9"/>
  <c r="E338" i="9" s="1"/>
  <c r="B338" i="9" s="1"/>
  <c r="E177" i="5"/>
  <c r="D1207" i="1"/>
  <c r="E316" i="9"/>
  <c r="B316" i="9" s="1"/>
  <c r="G1017" i="1"/>
  <c r="F12" i="5"/>
  <c r="E7" i="5"/>
  <c r="F7" i="5" s="1"/>
  <c r="F274" i="5"/>
  <c r="C1278" i="1"/>
  <c r="D251" i="5"/>
  <c r="F251" i="5" s="1"/>
  <c r="F178" i="5"/>
  <c r="C1182" i="1"/>
  <c r="D177" i="5"/>
  <c r="H1628" i="1"/>
  <c r="D45" i="8"/>
  <c r="G343" i="9" s="1"/>
  <c r="E343" i="9" s="1"/>
  <c r="B343" i="9" s="1"/>
  <c r="I30" i="3"/>
  <c r="D1510" i="1"/>
  <c r="E141" i="6"/>
  <c r="F141" i="6" s="1"/>
  <c r="G1485" i="1"/>
  <c r="I28" i="3"/>
  <c r="D1431" i="1"/>
  <c r="G1401" i="1"/>
  <c r="E345" i="9"/>
  <c r="I10" i="3" s="1"/>
  <c r="I1580" i="1"/>
  <c r="I1578" i="1"/>
  <c r="I1552" i="1"/>
  <c r="I1550" i="1"/>
  <c r="I1548" i="1"/>
  <c r="I1561" i="1"/>
  <c r="I1559" i="1"/>
  <c r="I1557" i="1"/>
  <c r="I1554" i="1"/>
  <c r="I1546" i="1"/>
  <c r="I1545" i="1"/>
  <c r="I1544" i="1"/>
  <c r="I1543" i="1"/>
  <c r="I1542" i="1"/>
  <c r="I1541" i="1"/>
  <c r="H623" i="1"/>
  <c r="G591" i="1"/>
  <c r="G473" i="1"/>
  <c r="G356" i="1"/>
  <c r="E418" i="4"/>
  <c r="D413" i="1" s="1"/>
  <c r="G304" i="1"/>
  <c r="E417" i="4"/>
  <c r="D412" i="1" s="1"/>
  <c r="D303" i="1"/>
  <c r="F273" i="4"/>
  <c r="I18" i="3"/>
  <c r="E299" i="4"/>
  <c r="D295" i="1" s="1"/>
  <c r="F49" i="4"/>
  <c r="C45" i="1"/>
  <c r="E6" i="4"/>
  <c r="B207" i="9"/>
  <c r="H31" i="3"/>
  <c r="C1537" i="1"/>
  <c r="E535" i="4"/>
  <c r="D530" i="1"/>
  <c r="F491" i="4"/>
  <c r="C485" i="1"/>
  <c r="F647" i="4"/>
  <c r="C641" i="1"/>
  <c r="F147" i="5"/>
  <c r="E24" i="9"/>
  <c r="F308" i="4"/>
  <c r="C303" i="1"/>
  <c r="I1581" i="1"/>
  <c r="I1579" i="1"/>
  <c r="I1562" i="1"/>
  <c r="I1560" i="1"/>
  <c r="I1558" i="1"/>
  <c r="I1553" i="1"/>
  <c r="I1551" i="1"/>
  <c r="I1549" i="1"/>
  <c r="E422" i="4"/>
  <c r="I1576" i="1"/>
  <c r="I1574" i="1"/>
  <c r="I1569" i="1"/>
  <c r="I1567" i="1"/>
  <c r="I1565" i="1"/>
  <c r="H642" i="1"/>
  <c r="G1152" i="1"/>
  <c r="H578" i="1"/>
  <c r="E180" i="9"/>
  <c r="B180" i="9" s="1"/>
  <c r="E309" i="9"/>
  <c r="B309" i="9" s="1"/>
  <c r="I31" i="3"/>
  <c r="E430" i="4"/>
  <c r="D425" i="1"/>
  <c r="F431" i="4"/>
  <c r="D430" i="4"/>
  <c r="C425" i="1"/>
  <c r="F373" i="4"/>
  <c r="D360" i="4"/>
  <c r="C368" i="1"/>
  <c r="F152" i="4"/>
  <c r="H18" i="3"/>
  <c r="D299" i="4"/>
  <c r="D300" i="4" s="1"/>
  <c r="C148" i="1"/>
  <c r="C1621" i="1"/>
  <c r="I39" i="3"/>
  <c r="F88" i="5"/>
  <c r="C1093" i="1"/>
  <c r="E69" i="5"/>
  <c r="D69" i="5"/>
  <c r="F535" i="4"/>
  <c r="D640" i="4"/>
  <c r="C529" i="1"/>
  <c r="E423" i="4"/>
  <c r="D422" i="4"/>
  <c r="H17" i="3"/>
  <c r="C2" i="1"/>
  <c r="E176" i="5" l="1"/>
  <c r="D1180" i="1" s="1"/>
  <c r="D1181" i="1"/>
  <c r="H19" i="9"/>
  <c r="E19" i="9" s="1"/>
  <c r="B19" i="9" s="1"/>
  <c r="I24" i="3"/>
  <c r="F177" i="5"/>
  <c r="G1207" i="1"/>
  <c r="H1207" i="1"/>
  <c r="I22" i="3"/>
  <c r="D1012" i="1"/>
  <c r="G1012" i="1" s="1"/>
  <c r="D176" i="5"/>
  <c r="C1180" i="1" s="1"/>
  <c r="H25" i="3"/>
  <c r="C1255" i="1"/>
  <c r="H1255" i="1" s="1"/>
  <c r="H1278" i="1"/>
  <c r="G1278" i="1"/>
  <c r="H24" i="3"/>
  <c r="C1181" i="1"/>
  <c r="G1181" i="1" s="1"/>
  <c r="G1182" i="1"/>
  <c r="H1182" i="1"/>
  <c r="G344" i="9"/>
  <c r="E344" i="9" s="1"/>
  <c r="B344" i="9" s="1"/>
  <c r="I40" i="3"/>
  <c r="K1481" i="9"/>
  <c r="C1622" i="1"/>
  <c r="G1622" i="1" s="1"/>
  <c r="H1510" i="1"/>
  <c r="G1510" i="1"/>
  <c r="D1537" i="1"/>
  <c r="H1537" i="1" s="1"/>
  <c r="G348" i="9"/>
  <c r="E348" i="9" s="1"/>
  <c r="B348" i="9" s="1"/>
  <c r="H1431" i="1"/>
  <c r="G1431" i="1"/>
  <c r="E300" i="4"/>
  <c r="D296" i="1" s="1"/>
  <c r="H45" i="1"/>
  <c r="G45" i="1"/>
  <c r="I17" i="3"/>
  <c r="F6" i="4"/>
  <c r="E301" i="4"/>
  <c r="D297" i="1" s="1"/>
  <c r="D2" i="1"/>
  <c r="H2" i="1" s="1"/>
  <c r="C296" i="1"/>
  <c r="D643" i="4"/>
  <c r="F422" i="4"/>
  <c r="C417" i="1"/>
  <c r="E644" i="4"/>
  <c r="E425" i="4"/>
  <c r="D420" i="1" s="1"/>
  <c r="D418" i="1"/>
  <c r="H20" i="9"/>
  <c r="F640" i="4"/>
  <c r="C634" i="1"/>
  <c r="F69" i="5"/>
  <c r="H23" i="3"/>
  <c r="C1074" i="1"/>
  <c r="D6" i="5"/>
  <c r="G1093" i="1"/>
  <c r="H1093" i="1"/>
  <c r="H148" i="1"/>
  <c r="G148" i="1"/>
  <c r="H368" i="1"/>
  <c r="G368" i="1"/>
  <c r="D639" i="4"/>
  <c r="F430" i="4"/>
  <c r="C424" i="1"/>
  <c r="E643" i="4"/>
  <c r="E424" i="4"/>
  <c r="D419" i="1" s="1"/>
  <c r="D417" i="1"/>
  <c r="B24" i="9"/>
  <c r="G641" i="1"/>
  <c r="H641" i="1"/>
  <c r="H485" i="1"/>
  <c r="G485" i="1"/>
  <c r="H530" i="1"/>
  <c r="G530" i="1"/>
  <c r="G1537" i="1"/>
  <c r="E6" i="5"/>
  <c r="I23" i="3"/>
  <c r="D1074" i="1"/>
  <c r="H1621" i="1"/>
  <c r="G1621" i="1"/>
  <c r="D423" i="4"/>
  <c r="D301" i="4"/>
  <c r="F299" i="4"/>
  <c r="C295" i="1"/>
  <c r="F360" i="4"/>
  <c r="D418" i="4"/>
  <c r="C355" i="1"/>
  <c r="H425" i="1"/>
  <c r="G425" i="1"/>
  <c r="E639" i="4"/>
  <c r="D633" i="1" s="1"/>
  <c r="D424" i="1"/>
  <c r="H303" i="1"/>
  <c r="G303" i="1"/>
  <c r="D417" i="4"/>
  <c r="E640" i="4"/>
  <c r="D634" i="1" s="1"/>
  <c r="D529" i="1"/>
  <c r="H529" i="1" s="1"/>
  <c r="E342" i="9"/>
  <c r="F176" i="5" l="1"/>
  <c r="H1012" i="1"/>
  <c r="G1255" i="1"/>
  <c r="H1181" i="1"/>
  <c r="H1622" i="1"/>
  <c r="H11" i="3"/>
  <c r="I11" i="3" s="1"/>
  <c r="E347" i="9"/>
  <c r="H9" i="3"/>
  <c r="F300" i="4"/>
  <c r="G2" i="1"/>
  <c r="F417" i="4"/>
  <c r="C412" i="1"/>
  <c r="G529" i="1"/>
  <c r="K3" i="9"/>
  <c r="G1180" i="1"/>
  <c r="H1180" i="1"/>
  <c r="H424" i="1"/>
  <c r="G424" i="1"/>
  <c r="F639" i="4"/>
  <c r="C633" i="1"/>
  <c r="G1074" i="1"/>
  <c r="H1074" i="1"/>
  <c r="E646" i="4"/>
  <c r="D638" i="1"/>
  <c r="F643" i="4"/>
  <c r="C637" i="1"/>
  <c r="H296" i="1"/>
  <c r="G296" i="1"/>
  <c r="F418" i="4"/>
  <c r="C413" i="1"/>
  <c r="H295" i="1"/>
  <c r="G295" i="1"/>
  <c r="F301" i="4"/>
  <c r="C297" i="1"/>
  <c r="H355" i="1"/>
  <c r="G355" i="1"/>
  <c r="D425" i="4"/>
  <c r="F423" i="4"/>
  <c r="D644" i="4"/>
  <c r="C418" i="1"/>
  <c r="G20" i="9"/>
  <c r="E20" i="9" s="1"/>
  <c r="B20" i="9" s="1"/>
  <c r="H299" i="9"/>
  <c r="D1011" i="1"/>
  <c r="E645" i="4"/>
  <c r="D637" i="1"/>
  <c r="G306" i="9"/>
  <c r="E306" i="9" s="1"/>
  <c r="B306" i="9" s="1"/>
  <c r="G299" i="9"/>
  <c r="F6" i="5"/>
  <c r="C1011" i="1"/>
  <c r="G634" i="1"/>
  <c r="H634" i="1"/>
  <c r="H417" i="1"/>
  <c r="G417" i="1"/>
  <c r="D424" i="4"/>
  <c r="N3" i="9" l="1"/>
  <c r="I9" i="3"/>
  <c r="E649" i="4"/>
  <c r="D639" i="1"/>
  <c r="H418" i="1"/>
  <c r="G418" i="1"/>
  <c r="H8" i="3"/>
  <c r="G1011" i="1"/>
  <c r="H1011" i="1"/>
  <c r="E299" i="9"/>
  <c r="D646" i="4"/>
  <c r="F644" i="4"/>
  <c r="C638" i="1"/>
  <c r="F425" i="4"/>
  <c r="C420" i="1"/>
  <c r="H297" i="1"/>
  <c r="G297" i="1"/>
  <c r="H413" i="1"/>
  <c r="G413" i="1"/>
  <c r="G637" i="1"/>
  <c r="H637" i="1"/>
  <c r="D645" i="4"/>
  <c r="E650" i="4"/>
  <c r="D640" i="1"/>
  <c r="H412" i="1"/>
  <c r="G412" i="1"/>
  <c r="F424" i="4"/>
  <c r="C419" i="1"/>
  <c r="G633" i="1"/>
  <c r="H633" i="1"/>
  <c r="I20" i="3" l="1"/>
  <c r="D644" i="1"/>
  <c r="H420" i="1"/>
  <c r="G420" i="1"/>
  <c r="D650" i="4"/>
  <c r="F646" i="4"/>
  <c r="C640" i="1"/>
  <c r="M3" i="9"/>
  <c r="G638" i="1"/>
  <c r="H638" i="1"/>
  <c r="H419" i="1"/>
  <c r="G419" i="1"/>
  <c r="D649" i="4"/>
  <c r="F645" i="4"/>
  <c r="C639" i="1"/>
  <c r="B299" i="9"/>
  <c r="I19" i="3"/>
  <c r="D643" i="1"/>
  <c r="G639" i="1" l="1"/>
  <c r="H639" i="1"/>
  <c r="F649" i="4"/>
  <c r="H19" i="3"/>
  <c r="C643" i="1"/>
  <c r="G297" i="9"/>
  <c r="E297" i="9" s="1"/>
  <c r="B297" i="9" s="1"/>
  <c r="H334" i="9"/>
  <c r="G334" i="9"/>
  <c r="G640" i="1"/>
  <c r="H640" i="1"/>
  <c r="F650" i="4"/>
  <c r="H20" i="3"/>
  <c r="C644" i="1"/>
  <c r="E334" i="9" l="1"/>
  <c r="B334" i="9" s="1"/>
  <c r="G644" i="1"/>
  <c r="H644" i="1"/>
  <c r="G643" i="1"/>
  <c r="H643" i="1"/>
  <c r="H7" i="3"/>
  <c r="E298" i="9" l="1"/>
  <c r="I8" i="3" s="1"/>
  <c r="J3" i="9"/>
  <c r="G295" i="9" l="1"/>
  <c r="H295" i="9"/>
  <c r="L293" i="9"/>
  <c r="F293" i="9" s="1"/>
  <c r="G18" i="9"/>
  <c r="H18" i="9"/>
  <c r="G21" i="9"/>
  <c r="H17" i="9"/>
  <c r="I11" i="9"/>
  <c r="K9" i="9"/>
  <c r="J6" i="9"/>
  <c r="H22" i="9"/>
  <c r="I17" i="9"/>
  <c r="L16" i="9"/>
  <c r="M15" i="9"/>
  <c r="J17" i="9"/>
  <c r="G15" i="9"/>
  <c r="J12" i="9"/>
  <c r="I9" i="9"/>
  <c r="K7" i="9"/>
  <c r="K5" i="9"/>
  <c r="J10" i="9"/>
  <c r="L15" i="9"/>
  <c r="F15" i="9" s="1"/>
  <c r="J5" i="9"/>
  <c r="K6" i="9"/>
  <c r="I8" i="9"/>
  <c r="J9" i="9"/>
  <c r="K10" i="9"/>
  <c r="I12" i="9"/>
  <c r="J13" i="9"/>
  <c r="H21" i="9"/>
  <c r="G17" i="9"/>
  <c r="G16" i="9"/>
  <c r="H15" i="9"/>
  <c r="H16" i="9"/>
  <c r="I13" i="9"/>
  <c r="K11" i="9"/>
  <c r="J8" i="9"/>
  <c r="I5" i="9"/>
  <c r="I7" i="9"/>
  <c r="K13" i="9"/>
  <c r="M16" i="9"/>
  <c r="G22" i="9"/>
  <c r="I6" i="9"/>
  <c r="J7" i="9"/>
  <c r="K8" i="9"/>
  <c r="J11" i="9"/>
  <c r="K12" i="9"/>
  <c r="E22" i="9" l="1"/>
  <c r="B22" i="9" s="1"/>
  <c r="E5" i="9"/>
  <c r="E18" i="9"/>
  <c r="B18" i="9" s="1"/>
  <c r="E6" i="9"/>
  <c r="B6" i="9" s="1"/>
  <c r="E17" i="9"/>
  <c r="B17" i="9" s="1"/>
  <c r="B5" i="9"/>
  <c r="E16" i="9"/>
  <c r="E12" i="9"/>
  <c r="B12" i="9" s="1"/>
  <c r="E9" i="9"/>
  <c r="B9" i="9" s="1"/>
  <c r="E15" i="9"/>
  <c r="E11" i="9"/>
  <c r="B11" i="9" s="1"/>
  <c r="E21" i="9"/>
  <c r="B21" i="9" s="1"/>
  <c r="E7" i="9"/>
  <c r="B7" i="9" s="1"/>
  <c r="E13" i="9"/>
  <c r="B13" i="9" s="1"/>
  <c r="E8" i="9"/>
  <c r="B8" i="9" s="1"/>
  <c r="E10" i="9"/>
  <c r="B10" i="9" s="1"/>
  <c r="F16" i="9"/>
  <c r="F14" i="9" s="1"/>
  <c r="B293" i="9"/>
  <c r="F23" i="9"/>
  <c r="E295" i="9"/>
  <c r="F3" i="9" l="1"/>
  <c r="E4" i="9"/>
  <c r="B295" i="9"/>
  <c r="E23" i="9"/>
  <c r="I7" i="3" s="1"/>
  <c r="B15" i="9"/>
  <c r="E14" i="9"/>
  <c r="I13" i="3" s="1"/>
  <c r="B16" i="9"/>
  <c r="E3" i="9" l="1"/>
</calcChain>
</file>

<file path=xl/sharedStrings.xml><?xml version="1.0" encoding="utf-8"?>
<sst xmlns="http://schemas.openxmlformats.org/spreadsheetml/2006/main" count="4733" uniqueCount="3656">
  <si>
    <t>Obveznik:</t>
  </si>
  <si>
    <t>10895 - Osnovna škola Stoja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</si>
  <si>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</si>
  <si>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</si>
  <si>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</si>
  <si>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</si>
  <si>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</si>
  <si>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</si>
  <si>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</si>
  <si>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</si>
  <si>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</si>
  <si>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</si>
  <si>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</si>
  <si>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</si>
  <si>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</si>
  <si>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</si>
  <si>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</si>
  <si>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</si>
  <si>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</si>
  <si>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</si>
  <si>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</si>
  <si>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</si>
  <si>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</si>
  <si>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</si>
  <si>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</si>
  <si>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</si>
  <si>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</si>
  <si>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</si>
  <si>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</si>
  <si>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</si>
  <si>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</si>
  <si>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</si>
  <si>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</si>
  <si>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</si>
  <si>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</si>
  <si>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</si>
  <si>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</si>
  <si>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</si>
  <si>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</si>
  <si>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</si>
  <si>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</si>
  <si>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</si>
  <si>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</si>
  <si>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</si>
  <si>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</si>
  <si>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</si>
  <si>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</si>
  <si>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</si>
  <si>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</si>
  <si>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</si>
  <si>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</si>
  <si>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</si>
  <si>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</si>
  <si>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</si>
  <si>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</si>
  <si>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</si>
  <si>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</si>
  <si>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</si>
  <si>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</si>
  <si>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</si>
  <si>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</si>
  <si>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</si>
  <si>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</si>
  <si>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</si>
  <si>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</si>
  <si>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</si>
  <si>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</si>
  <si>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</si>
  <si>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</si>
  <si>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</si>
  <si>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</si>
  <si>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</si>
  <si>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</si>
  <si>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</si>
  <si>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</si>
  <si>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</si>
  <si>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</si>
  <si>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</si>
  <si>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</si>
  <si>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</si>
  <si>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</si>
  <si>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</si>
  <si>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</si>
  <si>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</si>
  <si>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</si>
  <si>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</si>
  <si>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</si>
  <si>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</si>
  <si>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</si>
  <si>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</si>
  <si>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</si>
  <si>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</si>
  <si>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</si>
  <si>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</si>
  <si>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</si>
  <si>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</si>
  <si>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</si>
  <si>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</si>
  <si>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</si>
  <si>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</si>
  <si>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</si>
  <si>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</si>
  <si>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</si>
  <si>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</si>
  <si>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</si>
  <si>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</si>
  <si>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</si>
  <si>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</si>
  <si>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</si>
  <si>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</si>
  <si>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</si>
  <si>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</si>
  <si>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</si>
  <si>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</si>
  <si>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</si>
  <si>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</si>
  <si>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</si>
  <si>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</si>
  <si>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</si>
  <si>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</si>
  <si>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</si>
  <si>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</si>
  <si>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</si>
  <si>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</si>
  <si>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</si>
  <si>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</si>
  <si>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</si>
  <si>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</si>
  <si>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</si>
  <si>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</si>
  <si>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</si>
  <si>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</si>
  <si>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</si>
  <si>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</si>
  <si>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</si>
  <si>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</si>
  <si>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</si>
  <si>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</si>
  <si>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</si>
  <si>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</si>
  <si>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</si>
  <si>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</si>
  <si>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</si>
  <si>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</si>
  <si>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</si>
  <si>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</si>
  <si>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</si>
  <si>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</si>
  <si>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</si>
  <si>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</si>
  <si>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</si>
  <si>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</si>
  <si>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</si>
  <si>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</si>
  <si>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</si>
  <si>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</si>
  <si>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</si>
  <si>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</si>
  <si>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</si>
  <si>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</si>
  <si>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</si>
  <si>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</si>
  <si>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</si>
  <si>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</si>
  <si>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</si>
  <si>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</si>
  <si>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</si>
  <si>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</si>
  <si>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</si>
  <si>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</si>
  <si>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</si>
  <si>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</si>
  <si>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</si>
  <si>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</si>
  <si>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</si>
  <si>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</si>
  <si>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</si>
  <si>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</si>
  <si>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</si>
  <si>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</si>
  <si>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</si>
  <si>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</si>
  <si>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</si>
  <si>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</si>
  <si>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</si>
  <si>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</si>
  <si>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</si>
  <si>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</si>
  <si>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</si>
  <si>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</si>
  <si>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</si>
  <si>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</si>
  <si>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</si>
  <si>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</si>
  <si>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</si>
  <si>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</si>
  <si>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</si>
  <si>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</si>
  <si>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</si>
  <si>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</si>
  <si>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</si>
  <si>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</si>
  <si>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</si>
  <si>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</si>
  <si>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</si>
  <si>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</si>
  <si>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</si>
  <si>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</si>
  <si>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</si>
  <si>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</si>
  <si>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</si>
  <si>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</si>
  <si>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</si>
  <si>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</si>
  <si>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</si>
  <si>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</si>
  <si>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</si>
  <si>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</si>
  <si>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</si>
  <si>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</si>
  <si>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</si>
  <si>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</si>
  <si>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</si>
  <si>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</si>
  <si>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</si>
  <si>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</si>
  <si>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</si>
  <si>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</si>
  <si>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</si>
  <si>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</si>
  <si>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</si>
  <si>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</si>
  <si>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</si>
  <si>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</si>
  <si>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</si>
  <si>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</si>
  <si>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</si>
  <si>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</si>
  <si>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</si>
  <si>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</si>
  <si>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</si>
  <si>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</si>
  <si>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</si>
  <si>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</si>
  <si>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</si>
  <si>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</si>
  <si>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</si>
  <si>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</si>
  <si>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</si>
  <si>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</si>
  <si>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</si>
  <si>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</si>
  <si>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</si>
  <si>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</si>
  <si>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</si>
  <si>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</si>
  <si>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</si>
  <si>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</si>
  <si>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</si>
  <si>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</si>
  <si>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</si>
  <si>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</si>
  <si>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</si>
  <si>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</si>
  <si>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</si>
  <si>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</si>
  <si>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</si>
  <si>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</si>
  <si>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</si>
  <si>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</si>
  <si>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</si>
  <si>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</si>
  <si>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</si>
  <si>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</si>
  <si>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</si>
  <si>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</si>
  <si>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</si>
  <si>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</si>
  <si>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</si>
  <si>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</si>
  <si>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</si>
  <si>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</si>
  <si>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</si>
  <si>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</si>
  <si>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</si>
  <si>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</si>
  <si>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</si>
  <si>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</si>
  <si>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</si>
  <si>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</si>
  <si>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</si>
  <si>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</si>
  <si>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</si>
  <si>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</si>
  <si>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</si>
  <si>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</si>
  <si>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</si>
  <si>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</si>
  <si>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</si>
  <si>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</si>
  <si>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</si>
  <si>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</si>
  <si>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</si>
  <si>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</si>
  <si>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</si>
  <si>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</si>
  <si>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</si>
  <si>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</si>
  <si>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</si>
  <si>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</si>
  <si>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</si>
  <si>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</si>
  <si>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</si>
  <si>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</si>
  <si>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</si>
  <si>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</si>
  <si>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</si>
  <si>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</si>
  <si>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</si>
  <si>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</si>
  <si>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</si>
  <si>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</si>
  <si>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</si>
  <si>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</si>
  <si>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</si>
  <si>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</si>
  <si>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</si>
  <si>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</si>
  <si>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</si>
  <si>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</si>
  <si>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</si>
  <si>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</si>
  <si>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</si>
  <si>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</si>
  <si>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</si>
  <si>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</si>
  <si>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</si>
  <si>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</si>
  <si>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</si>
  <si>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</si>
  <si>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</si>
  <si>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</si>
  <si>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</si>
  <si>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</si>
  <si>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</si>
  <si>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</si>
  <si>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</si>
  <si>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</si>
  <si>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</si>
  <si>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</si>
  <si>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</si>
  <si>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</si>
  <si>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</si>
  <si>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</si>
  <si>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</si>
  <si>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</si>
  <si>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</si>
  <si>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</si>
  <si>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</si>
  <si>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</si>
  <si>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</si>
  <si>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</si>
  <si>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</si>
  <si>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</si>
  <si>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</si>
  <si>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</si>
  <si>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</si>
  <si>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</si>
  <si>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</si>
  <si>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</si>
  <si>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</si>
  <si>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</si>
  <si>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</si>
  <si>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</si>
  <si>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</si>
  <si>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</si>
  <si>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</si>
  <si>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</si>
  <si>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</si>
  <si>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</si>
  <si>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</si>
  <si>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</si>
  <si>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</si>
  <si>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</si>
  <si>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</si>
  <si>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</si>
  <si>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</si>
  <si>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</si>
  <si>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</si>
  <si>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</si>
  <si>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</si>
  <si>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</si>
  <si>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</si>
  <si>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</si>
  <si>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</si>
  <si>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</si>
  <si>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</si>
  <si>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</si>
  <si>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</si>
  <si>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</si>
  <si>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</si>
  <si>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</si>
  <si>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</si>
  <si>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</si>
  <si>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</si>
  <si>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</si>
  <si>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</si>
  <si>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</si>
  <si>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</si>
  <si>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</si>
  <si>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</si>
  <si>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</si>
  <si>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</si>
  <si>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</si>
  <si>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</si>
  <si>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</si>
  <si>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</si>
  <si>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</si>
  <si>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</si>
  <si>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</si>
  <si>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</si>
  <si>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</si>
  <si>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</si>
  <si>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</si>
  <si>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</si>
  <si>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</si>
  <si>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</si>
  <si>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</si>
  <si>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</si>
  <si>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</si>
  <si>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</si>
  <si>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</si>
  <si>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</si>
  <si>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</si>
  <si>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</si>
  <si>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</si>
  <si>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</si>
  <si>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</si>
  <si>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</si>
  <si>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</si>
  <si>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</si>
  <si>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</si>
  <si>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</si>
  <si>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</si>
  <si>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</si>
  <si>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</si>
  <si>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</si>
  <si>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</si>
  <si>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</si>
  <si>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</si>
  <si>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</si>
  <si>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</si>
  <si>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</si>
  <si>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</si>
  <si>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</si>
  <si>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</si>
  <si>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</si>
  <si>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</si>
  <si>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</si>
  <si>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</si>
  <si>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</si>
  <si>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</si>
  <si>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</si>
  <si>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</si>
  <si>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</si>
  <si>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</si>
  <si>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</si>
  <si>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</si>
  <si>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</si>
  <si>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</si>
  <si>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</si>
  <si>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</si>
  <si>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</si>
  <si>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</si>
  <si>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</si>
  <si>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</si>
  <si>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</si>
  <si>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</si>
  <si>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</si>
  <si>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</si>
  <si>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</si>
  <si>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</si>
  <si>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</si>
  <si>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</si>
  <si>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</si>
  <si>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</si>
  <si>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</si>
  <si>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</si>
  <si>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</si>
  <si>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</si>
  <si>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</si>
  <si>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</si>
  <si>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</si>
  <si>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</si>
  <si>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</si>
  <si>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</si>
  <si>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</si>
  <si>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</si>
  <si>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</si>
  <si>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</si>
  <si>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</si>
  <si>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</si>
  <si>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</si>
  <si>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</si>
  <si>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</si>
  <si>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</si>
  <si>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</si>
  <si>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</si>
  <si>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</si>
  <si>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</si>
  <si>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</si>
  <si>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</si>
  <si>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</si>
  <si>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</si>
  <si>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</si>
  <si>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</si>
  <si>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</si>
  <si>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</si>
  <si>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</si>
  <si>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</si>
  <si>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</si>
  <si>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</si>
  <si>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</si>
  <si>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</si>
  <si>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</si>
  <si>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</si>
  <si>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</si>
  <si>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</si>
  <si>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</si>
  <si>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</si>
  <si>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</si>
  <si>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</si>
  <si>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</si>
  <si>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</si>
  <si>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</si>
  <si>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</si>
  <si>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</si>
  <si>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</si>
  <si>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</si>
  <si>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</si>
  <si>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</si>
  <si>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</si>
  <si>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</si>
  <si>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</si>
  <si>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</si>
  <si>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</si>
  <si>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</si>
  <si>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</si>
  <si>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</si>
  <si>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</si>
  <si>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</si>
  <si>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</si>
  <si>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</si>
  <si>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</si>
  <si>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</si>
  <si>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</si>
  <si>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</si>
  <si>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</si>
  <si>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</si>
  <si>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</si>
  <si>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</si>
  <si>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</si>
  <si>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</si>
  <si>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</si>
  <si>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</si>
  <si>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</si>
  <si>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</si>
  <si>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</si>
  <si>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</si>
  <si>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</si>
  <si>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</si>
  <si>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</si>
  <si>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</si>
  <si>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</si>
  <si>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</si>
  <si>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</si>
  <si>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</si>
  <si>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</si>
  <si>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</si>
  <si>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</si>
  <si>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</si>
  <si>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</si>
  <si>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</si>
  <si>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</si>
  <si>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</si>
  <si>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</si>
  <si>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</si>
  <si>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</si>
  <si>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</si>
  <si>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</si>
  <si>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</si>
  <si>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</si>
  <si>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</si>
  <si>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</si>
  <si>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</si>
  <si>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</si>
  <si>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</si>
  <si>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</si>
  <si>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</si>
  <si>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</si>
  <si>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</si>
  <si>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</si>
  <si>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</si>
  <si>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</si>
  <si>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</si>
  <si>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</si>
  <si>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</si>
  <si>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</si>
  <si>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</si>
  <si>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</si>
  <si>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</si>
  <si>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</si>
  <si>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</si>
  <si>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</si>
  <si>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</si>
  <si>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</si>
  <si>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</si>
  <si>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</si>
  <si>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</si>
  <si>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</si>
  <si>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</si>
  <si>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</si>
  <si>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</si>
  <si>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</si>
  <si>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</si>
  <si>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</si>
  <si>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</si>
  <si>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</si>
  <si>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</si>
  <si>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</si>
  <si>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</si>
  <si>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</si>
  <si>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</si>
  <si>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</si>
  <si>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</si>
  <si>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</si>
  <si>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</si>
  <si>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</si>
  <si>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</si>
  <si>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</si>
  <si>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</si>
  <si>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</si>
  <si>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</si>
  <si>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</si>
  <si>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</si>
  <si>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</si>
  <si>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</si>
  <si>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</si>
  <si>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</si>
  <si>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</si>
  <si>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</si>
  <si>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</si>
  <si>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</si>
  <si>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</si>
  <si>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</si>
  <si>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</si>
  <si>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</si>
  <si>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</si>
  <si>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</si>
  <si>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</si>
  <si>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</si>
  <si>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</si>
  <si>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</si>
  <si>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</si>
  <si>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</si>
  <si>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</si>
  <si>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</si>
  <si>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</si>
  <si>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</si>
  <si>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</si>
  <si>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</si>
  <si>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</si>
  <si>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</si>
  <si>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</si>
  <si>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</si>
  <si>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</si>
  <si>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</si>
  <si>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</si>
  <si>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</si>
  <si>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</si>
  <si>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</si>
  <si>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</si>
  <si>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</si>
  <si>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</si>
  <si>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</si>
  <si>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</si>
  <si>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</si>
  <si>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</si>
  <si>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</si>
  <si>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</si>
  <si>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</si>
  <si>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</si>
  <si>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</si>
  <si>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</si>
  <si>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</si>
  <si>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</si>
  <si>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</si>
  <si>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</si>
  <si>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</si>
  <si>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</si>
  <si>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</si>
  <si>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</si>
  <si>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</si>
  <si>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</si>
  <si>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</si>
  <si>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</si>
  <si>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</si>
  <si>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</si>
  <si>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</si>
  <si>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</si>
  <si>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</si>
  <si>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</si>
  <si>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</si>
  <si>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</si>
  <si>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</si>
  <si>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</si>
  <si>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</si>
  <si>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</si>
  <si>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</si>
  <si>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</si>
  <si>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</si>
  <si>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</si>
  <si>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</si>
  <si>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</si>
  <si>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</si>
  <si>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</si>
  <si>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</si>
  <si>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</si>
  <si>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</si>
  <si>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</si>
  <si>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</si>
  <si>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</si>
  <si>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</si>
  <si>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</si>
  <si>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</si>
  <si>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</si>
  <si>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</si>
  <si>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</si>
  <si>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</si>
  <si>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</si>
  <si>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</si>
  <si>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</si>
  <si>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</si>
  <si>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</si>
  <si>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</si>
  <si>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</si>
  <si>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</si>
  <si>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</si>
  <si>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</si>
  <si>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</si>
  <si>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</si>
  <si>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</si>
  <si>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</si>
  <si>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</si>
  <si>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</si>
  <si>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</si>
  <si>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</si>
  <si>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</si>
  <si>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</si>
  <si>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</si>
  <si>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</si>
  <si>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</si>
  <si>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</si>
  <si>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</si>
  <si>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</si>
  <si>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</si>
  <si>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</si>
  <si>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</si>
  <si>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</si>
  <si>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</si>
  <si>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</si>
  <si>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</si>
  <si>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</si>
  <si>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</si>
  <si>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</si>
  <si>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</si>
  <si>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</si>
  <si>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</si>
  <si>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</si>
  <si>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</si>
  <si>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</si>
  <si>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</si>
  <si>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</si>
  <si>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</si>
  <si>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</si>
  <si>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</si>
  <si>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</si>
  <si>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</si>
  <si>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</si>
  <si>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</si>
  <si>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</si>
  <si>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</si>
  <si>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</si>
  <si>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</si>
  <si>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</si>
  <si>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</si>
  <si>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</si>
  <si>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</si>
  <si>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</si>
  <si>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</si>
  <si>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</si>
  <si>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</si>
  <si>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</si>
  <si>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</si>
  <si>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</si>
  <si>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</si>
  <si>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</si>
  <si>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</si>
  <si>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</si>
  <si>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</si>
  <si>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</si>
  <si>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</si>
  <si>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</si>
  <si>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</si>
  <si>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</si>
  <si>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</si>
  <si>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</si>
  <si>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</si>
  <si>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</si>
  <si>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</si>
  <si>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</si>
  <si>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</si>
  <si>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</si>
  <si>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</si>
  <si>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</si>
  <si>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</si>
  <si>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</si>
  <si>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</si>
  <si>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</si>
  <si>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</si>
  <si>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</si>
  <si>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</si>
  <si>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</si>
  <si>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</si>
  <si>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</si>
  <si>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</si>
  <si>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</si>
  <si>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</si>
  <si>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</si>
  <si>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</si>
  <si>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</si>
  <si>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</si>
  <si>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</si>
  <si>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</si>
  <si>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</si>
  <si>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</si>
  <si>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</si>
  <si>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</si>
  <si>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</si>
  <si>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</si>
  <si>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</si>
  <si>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</si>
  <si>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</si>
  <si>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</si>
  <si>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</si>
  <si>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</si>
  <si>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</si>
  <si>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</si>
  <si>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</si>
  <si>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</si>
  <si>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</si>
  <si>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</si>
  <si>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</si>
  <si>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</si>
  <si>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</si>
  <si>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</si>
  <si>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</si>
  <si>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</si>
  <si>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</si>
  <si>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</si>
  <si>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</si>
  <si>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</si>
  <si>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</si>
  <si>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</si>
  <si>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</si>
  <si>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</si>
  <si>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</si>
  <si>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</si>
  <si>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</si>
  <si>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</si>
  <si>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</si>
  <si>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</si>
  <si>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</si>
  <si>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</si>
  <si>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</si>
  <si>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</si>
  <si>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</si>
  <si>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</si>
  <si>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</si>
  <si>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</si>
  <si>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</si>
  <si>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</si>
  <si>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</si>
  <si>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</si>
  <si>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</si>
  <si>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</si>
  <si>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</si>
  <si>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</si>
  <si>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</si>
  <si>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</si>
  <si>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</si>
  <si>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</si>
  <si>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</si>
  <si>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</si>
  <si>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</si>
  <si>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</si>
  <si>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</si>
  <si>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</si>
  <si>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</si>
  <si>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</si>
  <si>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</si>
  <si>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</si>
  <si>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</si>
  <si>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</si>
  <si>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</si>
  <si>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</si>
  <si>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</si>
  <si>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</si>
  <si>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</si>
  <si>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</si>
  <si>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</si>
  <si>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</si>
  <si>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</si>
  <si>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</si>
  <si>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</si>
  <si>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</si>
  <si>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</si>
  <si>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</si>
  <si>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</si>
  <si>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</si>
  <si>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</si>
  <si>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</si>
  <si>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</si>
  <si>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</si>
  <si>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</si>
  <si>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</si>
  <si>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</si>
  <si>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</si>
  <si>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</si>
  <si>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</si>
  <si>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</si>
  <si>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</si>
  <si>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</si>
  <si>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</si>
  <si>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</si>
  <si>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</si>
  <si>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</si>
  <si>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</si>
  <si>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</si>
  <si>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</si>
  <si>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</si>
  <si>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</si>
  <si>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</si>
  <si>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</si>
  <si>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</si>
  <si>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</si>
  <si>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</si>
  <si>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</si>
  <si>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</si>
  <si>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</si>
  <si>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</si>
  <si>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</si>
  <si>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</si>
  <si>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</si>
  <si>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</si>
  <si>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</si>
  <si>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</si>
  <si>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</si>
  <si>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</si>
  <si>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</si>
  <si>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</si>
  <si>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</si>
  <si>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</si>
  <si>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</si>
  <si>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</si>
  <si>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</si>
  <si>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</si>
  <si>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</si>
  <si>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</si>
  <si>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</si>
  <si>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</si>
  <si>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</si>
  <si>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</si>
  <si>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</si>
  <si>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</si>
  <si>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</si>
  <si>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</si>
  <si>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</si>
  <si>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</si>
  <si>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</si>
  <si>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</si>
  <si>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</si>
  <si>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</si>
  <si>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</si>
  <si>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</si>
  <si>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</si>
  <si>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</si>
  <si>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</si>
  <si>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</si>
  <si>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</si>
  <si>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</si>
  <si>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</si>
  <si>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</si>
  <si>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</si>
  <si>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</si>
  <si>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</si>
  <si>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</si>
  <si>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</si>
  <si>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</si>
  <si>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</si>
  <si>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</si>
  <si>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</si>
  <si>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</si>
  <si>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</si>
  <si>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</si>
  <si>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</si>
  <si>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</si>
  <si>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</si>
  <si>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</si>
  <si>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</si>
  <si>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</si>
  <si>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</si>
  <si>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</si>
  <si>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</si>
  <si>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</si>
  <si>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</si>
  <si>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</si>
  <si>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</si>
  <si>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</si>
  <si>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</si>
  <si>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</si>
  <si>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</si>
  <si>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</si>
  <si>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</si>
  <si>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</si>
  <si>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</si>
  <si>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</si>
  <si>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</si>
  <si>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</si>
  <si>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</si>
  <si>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</si>
  <si>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</si>
  <si>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</si>
  <si>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</si>
  <si>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</si>
  <si>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</si>
  <si>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</si>
  <si>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</si>
  <si>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</si>
  <si>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</si>
  <si>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</si>
  <si>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</si>
  <si>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</si>
  <si>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</si>
  <si>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</si>
  <si>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</si>
  <si>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</si>
  <si>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</si>
  <si>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</si>
  <si>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</si>
  <si>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</si>
  <si>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</si>
  <si>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</si>
  <si>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</si>
  <si>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</si>
  <si>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</si>
  <si>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</si>
  <si>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</si>
  <si>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</si>
  <si>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</si>
  <si>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</si>
  <si>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</si>
  <si>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</si>
  <si>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</si>
  <si>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</si>
  <si>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</si>
  <si>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</si>
  <si>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</si>
  <si>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</si>
  <si>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</si>
  <si>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</si>
  <si>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</si>
  <si>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</si>
  <si>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</si>
  <si>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</si>
  <si>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</si>
  <si>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</si>
  <si>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</si>
  <si>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</si>
  <si>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</si>
  <si>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</si>
  <si>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</si>
  <si>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</si>
  <si>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</si>
  <si>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</si>
  <si>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</si>
  <si>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</si>
  <si>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</si>
  <si>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</si>
  <si>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</si>
  <si>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</si>
  <si>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</si>
  <si>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</si>
  <si>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</si>
  <si>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</si>
  <si>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</si>
  <si>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</si>
  <si>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</si>
  <si>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</si>
  <si>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</si>
  <si>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</si>
  <si>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</si>
  <si>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</si>
  <si>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</si>
  <si>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</si>
  <si>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</si>
  <si>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</si>
  <si>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</si>
  <si>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</si>
  <si>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</si>
  <si>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</si>
  <si>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</si>
  <si>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</si>
  <si>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</si>
  <si>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</si>
  <si>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</si>
  <si>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</si>
  <si>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</si>
  <si>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</si>
  <si>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</si>
  <si>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</si>
  <si>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</si>
  <si>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</si>
  <si>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</si>
  <si>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</si>
  <si>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</si>
  <si>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</si>
  <si>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</si>
  <si>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</si>
  <si>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</si>
  <si>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</si>
  <si>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</si>
  <si>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</si>
  <si>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</si>
  <si>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</si>
  <si>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</si>
  <si>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</si>
  <si>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</si>
  <si>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</si>
  <si>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</si>
  <si>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</si>
  <si>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</si>
  <si>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</si>
  <si>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</si>
  <si>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</si>
  <si>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</si>
  <si>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</si>
  <si>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</si>
  <si>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</si>
  <si>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</si>
  <si>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</si>
  <si>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</si>
  <si>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</si>
  <si>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</si>
  <si>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</si>
  <si>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</si>
  <si>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</si>
  <si>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</si>
  <si>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</si>
  <si>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</si>
  <si>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</si>
  <si>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</si>
  <si>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</si>
  <si>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</si>
  <si>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</si>
  <si>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</si>
  <si>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</si>
  <si>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</si>
  <si>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</si>
  <si>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</si>
  <si>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</si>
  <si>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</si>
  <si>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</si>
  <si>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</si>
  <si>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</si>
  <si>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</si>
  <si>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</si>
  <si>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</si>
  <si>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</si>
  <si>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</si>
  <si>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</si>
  <si>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</si>
  <si>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</si>
  <si>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</si>
  <si>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</si>
  <si>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</si>
  <si>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</si>
  <si>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</si>
  <si>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</si>
  <si>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</si>
  <si>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</si>
  <si>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</si>
  <si>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</si>
  <si>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</si>
  <si>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</si>
  <si>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</si>
  <si>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</si>
  <si>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</si>
  <si>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</si>
  <si>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</si>
  <si>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</si>
  <si>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</si>
  <si>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</si>
  <si>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</si>
  <si>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</si>
  <si>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</si>
  <si>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</si>
  <si>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</si>
  <si>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</si>
  <si>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</si>
  <si>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</si>
  <si>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</si>
  <si>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</si>
  <si>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</si>
  <si>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</si>
  <si>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</si>
  <si>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</si>
  <si>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</si>
  <si>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</si>
  <si>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</si>
  <si>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</si>
  <si>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</si>
  <si>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</si>
  <si>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</si>
  <si>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</si>
  <si>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</si>
  <si>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</si>
  <si>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</si>
  <si>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</si>
  <si>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</si>
  <si>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</si>
  <si>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</si>
  <si>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</si>
  <si>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</si>
  <si>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</si>
  <si>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</si>
  <si>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</si>
  <si>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</si>
  <si>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</si>
  <si>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</si>
  <si>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</si>
  <si>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</si>
  <si>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</si>
  <si>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</si>
  <si>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</si>
  <si>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</si>
  <si>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</si>
  <si>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</si>
  <si>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</si>
  <si>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</si>
  <si>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</si>
  <si>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</si>
  <si>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</si>
  <si>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</si>
  <si>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</si>
  <si>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</si>
  <si>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</si>
  <si>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</si>
  <si>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</si>
  <si>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</si>
  <si>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</si>
  <si>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</si>
  <si>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</si>
  <si>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</si>
  <si>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</si>
  <si>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</si>
  <si>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</si>
  <si>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</si>
  <si>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</si>
  <si>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</si>
  <si>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</si>
  <si>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</si>
  <si>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</si>
  <si>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</si>
  <si>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</si>
  <si>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</si>
  <si>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</si>
  <si>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</si>
  <si>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</si>
  <si>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</si>
  <si>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</si>
  <si>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</si>
  <si>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</si>
  <si>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</si>
  <si>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</si>
  <si>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</si>
  <si>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</si>
  <si>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</si>
  <si>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</si>
  <si>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</si>
  <si>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</si>
  <si>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</si>
  <si>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</si>
  <si>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</si>
  <si>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</si>
  <si>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</si>
  <si>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</si>
  <si>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</si>
  <si>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</si>
  <si>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</si>
  <si>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</si>
  <si>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</si>
  <si>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</si>
  <si>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</si>
  <si>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</si>
  <si>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</si>
  <si>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</si>
  <si>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</si>
  <si>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</si>
  <si>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</si>
  <si>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</si>
  <si>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</si>
  <si>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</si>
  <si>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</si>
  <si>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</si>
  <si>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</si>
  <si>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</si>
  <si>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</si>
  <si>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</si>
  <si>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</si>
  <si>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</si>
  <si>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</si>
  <si>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</si>
  <si>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</si>
  <si>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</si>
  <si>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</si>
  <si>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</si>
  <si>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</si>
  <si>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</si>
  <si>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</si>
  <si>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</si>
  <si>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</si>
  <si>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</si>
  <si>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</si>
  <si>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</si>
  <si>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</si>
  <si>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</si>
  <si>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</si>
  <si>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</si>
  <si>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</si>
  <si>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</si>
  <si>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</si>
  <si>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</si>
  <si>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</si>
  <si>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</si>
  <si>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</si>
  <si>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</si>
  <si>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</si>
  <si>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</si>
  <si>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</si>
  <si>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</si>
  <si>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</si>
  <si>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</si>
  <si>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</si>
  <si>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</si>
  <si>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</si>
  <si>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</si>
  <si>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</si>
  <si>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</si>
  <si>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</si>
  <si>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</si>
  <si>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</si>
  <si>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</si>
  <si>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</si>
  <si>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</si>
  <si>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</si>
  <si>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</si>
  <si>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</si>
  <si>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</si>
  <si>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</si>
  <si>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</si>
  <si>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</si>
  <si>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</si>
  <si>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</si>
  <si>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</si>
  <si>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</si>
  <si>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</si>
  <si>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</si>
  <si>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</si>
  <si>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</si>
  <si>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</si>
  <si>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</si>
  <si>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</si>
  <si>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</si>
  <si>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</si>
  <si>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</si>
  <si>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</si>
  <si>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</si>
  <si>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</si>
  <si>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</si>
  <si>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</si>
  <si>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</si>
  <si>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</si>
  <si>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</si>
  <si>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</si>
  <si>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</si>
  <si>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</si>
  <si>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</si>
  <si>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</si>
  <si>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</si>
  <si>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</si>
  <si>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</si>
  <si>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</si>
  <si>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</si>
  <si>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</si>
  <si>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</si>
  <si>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</si>
  <si>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</si>
  <si>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</si>
  <si>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</si>
  <si>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</si>
  <si>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</si>
  <si>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</si>
  <si>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</si>
  <si>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</si>
  <si>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</si>
  <si>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</si>
  <si>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</si>
  <si>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</si>
  <si>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</si>
  <si>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</si>
  <si>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</si>
  <si>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</si>
  <si>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</si>
  <si>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</si>
  <si>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</si>
  <si>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</si>
  <si>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</si>
  <si>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</si>
  <si>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</si>
  <si>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</si>
  <si>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</si>
  <si>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</si>
  <si>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</si>
  <si>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</si>
  <si>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</si>
  <si>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</si>
  <si>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</si>
  <si>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</si>
  <si>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</si>
  <si>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</si>
  <si>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</si>
  <si>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</si>
  <si>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</si>
  <si>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</si>
  <si>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</si>
  <si>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</si>
  <si>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</si>
  <si>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</si>
  <si>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</si>
  <si>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</si>
  <si>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</si>
  <si>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</si>
  <si>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</si>
  <si>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</si>
  <si>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</si>
  <si>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</si>
  <si>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</si>
  <si>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</si>
  <si>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</si>
  <si>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</si>
  <si>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</si>
  <si>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</si>
  <si>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</si>
  <si>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</si>
  <si>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</si>
  <si>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</si>
  <si>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</si>
  <si>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</si>
  <si>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</si>
  <si>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</si>
  <si>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</si>
  <si>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</si>
  <si>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</si>
  <si>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</si>
  <si>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</si>
  <si>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</si>
  <si>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</si>
  <si>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</si>
  <si>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</si>
  <si>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</si>
  <si>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</si>
  <si>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</si>
  <si>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</si>
  <si>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</si>
  <si>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</si>
  <si>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</si>
  <si>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</si>
  <si>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</si>
  <si>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</si>
  <si>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</si>
  <si>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</si>
  <si>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</si>
  <si>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</si>
  <si>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</si>
  <si>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</si>
  <si>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</si>
  <si>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</si>
  <si>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</si>
  <si>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</si>
  <si>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</si>
  <si>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</si>
  <si>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</si>
  <si>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</si>
  <si>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</si>
  <si>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</si>
  <si>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</si>
  <si>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</si>
  <si>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</si>
  <si>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</si>
  <si>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</si>
  <si>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</si>
  <si>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</si>
  <si>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</si>
  <si>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</si>
  <si>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</si>
  <si>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</si>
  <si>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</si>
  <si>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</si>
  <si>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</si>
  <si>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</si>
  <si>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</si>
  <si>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</si>
  <si>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</si>
  <si>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</si>
  <si>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</si>
  <si>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</si>
  <si>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</si>
  <si>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</si>
  <si>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</si>
  <si>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</si>
  <si>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</si>
  <si>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</si>
  <si>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</si>
  <si>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</si>
  <si>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</si>
  <si>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</si>
  <si>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</si>
  <si>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</si>
  <si>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</si>
  <si>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</si>
  <si>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</si>
  <si>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</si>
  <si>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</si>
  <si>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</si>
  <si>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</si>
  <si>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</si>
  <si>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</si>
  <si>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</si>
  <si>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</si>
  <si>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</si>
  <si>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</si>
  <si>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</si>
  <si>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</si>
  <si>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</si>
  <si>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</si>
  <si>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</si>
  <si>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</si>
  <si>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</si>
  <si>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</si>
  <si>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</si>
  <si>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</si>
  <si>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</si>
  <si>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</si>
  <si>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</si>
  <si>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</si>
  <si>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</si>
  <si>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</si>
  <si>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</si>
  <si>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</si>
  <si>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</si>
  <si>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</si>
  <si>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</si>
  <si>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</si>
  <si>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</si>
  <si>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</si>
  <si>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</si>
  <si>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</si>
  <si>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</si>
  <si>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</si>
  <si>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</si>
  <si>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</si>
  <si>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</si>
  <si>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</si>
  <si>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</si>
  <si>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</si>
  <si>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</si>
  <si>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</si>
  <si>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</si>
  <si>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</si>
  <si>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</si>
  <si>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</si>
  <si>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</si>
  <si>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</si>
  <si>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</si>
  <si>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</si>
  <si>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</si>
  <si>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</si>
  <si>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</si>
  <si>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</si>
  <si>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</si>
  <si>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</si>
  <si>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</si>
  <si>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</si>
  <si>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</si>
  <si>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</si>
  <si>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</si>
  <si>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</si>
  <si>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</si>
  <si>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</si>
  <si>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</si>
  <si>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</si>
  <si>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</si>
  <si>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</si>
  <si>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</si>
  <si>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</si>
  <si>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</si>
  <si>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</si>
  <si>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</si>
  <si>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</si>
  <si>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</si>
  <si>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</si>
  <si>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</si>
  <si>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</si>
  <si>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</si>
  <si>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</si>
  <si>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</si>
  <si>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</si>
  <si>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</si>
  <si>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</si>
  <si>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</si>
  <si>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</si>
  <si>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</si>
  <si>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</si>
  <si>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</si>
  <si>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</si>
  <si>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</si>
  <si>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</si>
  <si>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</si>
  <si>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</si>
  <si>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</si>
  <si>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</si>
  <si>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</si>
  <si>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</si>
  <si>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</si>
  <si>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</si>
  <si>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</si>
  <si>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</si>
  <si>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</si>
  <si>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</si>
  <si>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</si>
  <si>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</si>
  <si>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</si>
  <si>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</si>
  <si>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</si>
  <si>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</si>
  <si>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</si>
  <si>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</si>
  <si>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</si>
  <si>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</si>
  <si>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</si>
  <si>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</si>
  <si>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</si>
  <si>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</si>
  <si>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</si>
  <si>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</si>
  <si>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</si>
  <si>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</si>
  <si>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</si>
  <si>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</si>
  <si>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</si>
  <si>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</si>
  <si>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</si>
  <si>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</si>
  <si>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</si>
  <si>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</si>
  <si>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</si>
  <si>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</si>
  <si>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</si>
  <si>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</si>
  <si>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</si>
  <si>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</si>
  <si>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</si>
  <si>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</si>
  <si>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</si>
  <si>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</si>
  <si>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</si>
  <si>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</si>
  <si>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</si>
  <si>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</si>
  <si>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</si>
  <si>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</si>
  <si>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</si>
  <si>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</si>
  <si>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</si>
  <si>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</si>
  <si>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</si>
  <si>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</si>
  <si>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</si>
  <si>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</si>
  <si>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</si>
  <si>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</si>
  <si>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</si>
  <si>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</si>
  <si>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</si>
  <si>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</si>
  <si>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</si>
  <si>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</si>
  <si>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</si>
  <si>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</si>
  <si>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</si>
  <si>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</si>
  <si>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</si>
  <si>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</si>
  <si>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</si>
  <si>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</si>
  <si>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</si>
  <si>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</si>
  <si>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</si>
  <si>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</si>
  <si>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</si>
  <si>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</si>
  <si>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</si>
  <si>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</si>
  <si>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</si>
  <si>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</si>
  <si>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</si>
  <si>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</si>
  <si>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</si>
  <si>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</si>
  <si>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</si>
  <si>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</si>
  <si>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</si>
  <si>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</si>
  <si>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</si>
  <si>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</si>
  <si>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</si>
  <si>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</si>
  <si>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</si>
  <si>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</si>
  <si>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</si>
  <si>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</si>
  <si>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</si>
  <si>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</si>
  <si>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</si>
  <si>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</si>
  <si>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</si>
  <si>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</si>
  <si>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</si>
  <si>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</si>
  <si>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</si>
  <si>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</si>
  <si>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</si>
  <si>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</si>
  <si>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</si>
  <si>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</si>
  <si>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</si>
  <si>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</si>
  <si>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</si>
  <si>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</si>
  <si>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</si>
  <si>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</si>
  <si>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</si>
  <si>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</si>
  <si>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</si>
  <si>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</si>
  <si>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</si>
  <si>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</si>
  <si>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</si>
  <si>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</si>
  <si>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</si>
  <si>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</si>
  <si>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</si>
  <si>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</si>
  <si>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</si>
  <si>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</si>
  <si>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</si>
  <si>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</si>
  <si>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</si>
  <si>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</si>
  <si>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</si>
  <si>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</si>
  <si>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</si>
  <si>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</si>
  <si>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</si>
  <si>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</si>
  <si>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</si>
  <si>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</si>
  <si>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</si>
  <si>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</si>
  <si>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</si>
  <si>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</si>
  <si>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</si>
  <si>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</si>
  <si>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</si>
  <si>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</si>
  <si>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</si>
  <si>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</si>
  <si>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</si>
  <si>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</si>
  <si>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</si>
  <si>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</si>
  <si>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</si>
  <si>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</si>
  <si>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</si>
  <si>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</si>
  <si>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</si>
  <si>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</si>
  <si>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</si>
  <si>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</si>
  <si>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</si>
  <si>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</si>
  <si>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</si>
  <si>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</si>
  <si>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</si>
  <si>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</si>
  <si>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</si>
  <si>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</si>
  <si>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</si>
  <si>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</si>
  <si>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</si>
  <si>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</si>
  <si>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</si>
  <si>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</si>
  <si>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</si>
  <si>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</si>
  <si>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</si>
  <si>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</si>
  <si>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</si>
  <si>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</si>
  <si>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</si>
  <si>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</si>
  <si>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</si>
  <si>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</si>
  <si>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</si>
  <si>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</si>
  <si>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</si>
  <si>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</si>
  <si>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</si>
  <si>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</si>
  <si>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</si>
  <si>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</si>
  <si>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</si>
  <si>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</si>
  <si>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</si>
  <si>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</si>
  <si>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</si>
  <si>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</si>
  <si>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</si>
  <si>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</si>
  <si>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</si>
  <si>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</si>
  <si>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</si>
  <si>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</si>
  <si>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</si>
  <si>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</si>
  <si>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</si>
  <si>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</si>
  <si>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</si>
  <si>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</si>
  <si>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</si>
  <si>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</si>
  <si>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</si>
  <si>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</si>
  <si>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</si>
  <si>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</si>
  <si>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</si>
  <si>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</si>
  <si>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</si>
  <si>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</si>
  <si>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</si>
  <si>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</si>
  <si>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</si>
  <si>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</si>
  <si>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</si>
  <si>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</si>
  <si>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</si>
  <si>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</si>
  <si>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</si>
  <si>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</si>
  <si>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</si>
  <si>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</si>
  <si>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</si>
  <si>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</si>
  <si>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</si>
  <si>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</si>
  <si>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</si>
  <si>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</si>
  <si>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</si>
  <si>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</si>
  <si>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</si>
  <si>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</si>
  <si>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</si>
  <si>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</si>
  <si>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</si>
  <si>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</si>
  <si>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</si>
  <si>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</si>
  <si>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</si>
  <si>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</si>
  <si>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</si>
  <si>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</si>
  <si>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</si>
  <si>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</si>
  <si>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</si>
  <si>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</si>
  <si>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</si>
  <si>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</si>
  <si>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</si>
  <si>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</si>
  <si>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</si>
  <si>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</si>
  <si>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</si>
  <si>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</si>
  <si>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</si>
  <si>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</si>
  <si>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</si>
  <si>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</si>
  <si>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</si>
  <si>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</si>
  <si>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</si>
  <si>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</si>
  <si>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</si>
  <si>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</si>
  <si>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</si>
  <si>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</si>
  <si>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</si>
  <si>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</si>
  <si>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</si>
  <si>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</si>
  <si>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</si>
  <si>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</si>
  <si>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</si>
  <si>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</si>
  <si>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</si>
  <si>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</si>
  <si>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</si>
  <si>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</si>
  <si>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</si>
  <si>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</si>
  <si>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</si>
  <si>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</si>
  <si>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</si>
  <si>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</si>
  <si>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</si>
  <si>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</si>
  <si>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</si>
  <si>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</si>
  <si>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</si>
  <si>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</si>
  <si>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</si>
  <si>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</si>
  <si>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</si>
  <si>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</si>
  <si>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</si>
  <si>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</si>
  <si>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</si>
  <si>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</si>
  <si>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</si>
  <si>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</si>
  <si>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</si>
  <si>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</si>
  <si>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</si>
  <si>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</si>
  <si>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</si>
  <si>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</si>
  <si>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</si>
  <si>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</si>
  <si>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Stoja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</si>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</sst>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1643272.8900000001</v>
      </c>
      <c r="D2" s="7">
        <f>'PR-RAS'!E6</f>
        <v>1741460.6600000001</v>
      </c>
      <c r="E2" s="7">
        <v>0</v>
      </c>
      <c r="F2" s="7">
        <v>0</v>
      </c>
      <c r="G2" s="8">
        <f t="shared" ref="G2:G274" si="0">(B2/1000)*(C2*1+D2*2)</f>
        <v>5126.1942100000006</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1318127.33</v>
      </c>
      <c r="D45" s="2">
        <f>'PR-RAS'!E49</f>
        <v>1402275.3800000001</v>
      </c>
      <c r="E45" s="2">
        <v>0</v>
      </c>
      <c r="F45" s="2">
        <v>0</v>
      </c>
      <c r="G45" s="3">
        <f t="shared" si="0"/>
        <v>181397.83596</v>
      </c>
      <c r="H45" s="3">
        <f t="shared" si="1"/>
        <v>0.71000000019557774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1318127.33</v>
      </c>
      <c r="D64" s="2">
        <f>'PR-RAS'!E68</f>
        <v>1402275.3800000001</v>
      </c>
      <c r="E64" s="2">
        <v>0</v>
      </c>
      <c r="F64" s="2">
        <v>0</v>
      </c>
      <c r="G64" s="3">
        <f t="shared" si="0"/>
        <v>259728.71967000002</v>
      </c>
      <c r="H64" s="3">
        <f t="shared" si="1"/>
        <v>0.71000000019557774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1311177.53</v>
      </c>
      <c r="D65" s="2">
        <f>'PR-RAS'!E69</f>
        <v>1395527.51</v>
      </c>
      <c r="E65" s="2">
        <v>0</v>
      </c>
      <c r="F65" s="2">
        <v>0</v>
      </c>
      <c r="G65" s="3">
        <f t="shared" si="0"/>
        <v>262542.88319999998</v>
      </c>
      <c r="H65" s="3">
        <f t="shared" si="1"/>
        <v>0.9599999999627471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6949.8</v>
      </c>
      <c r="D66" s="2">
        <f>'PR-RAS'!E70</f>
        <v>6747.87</v>
      </c>
      <c r="E66" s="2">
        <v>0</v>
      </c>
      <c r="F66" s="2">
        <v>0</v>
      </c>
      <c r="G66" s="3">
        <f t="shared" si="0"/>
        <v>1328.9601</v>
      </c>
      <c r="H66" s="3">
        <f t="shared" si="1"/>
        <v>0.32999999999992724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59747.42</v>
      </c>
      <c r="D102" s="2">
        <f>'PR-RAS'!E106</f>
        <v>61383.54</v>
      </c>
      <c r="E102" s="2">
        <v>0</v>
      </c>
      <c r="F102" s="2">
        <v>0</v>
      </c>
      <c r="G102" s="3">
        <f t="shared" si="0"/>
        <v>18433.964500000002</v>
      </c>
      <c r="H102" s="3">
        <f t="shared" si="1"/>
        <v>0.87999999999738066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59747.42</v>
      </c>
      <c r="D108" s="2">
        <f>'PR-RAS'!E112</f>
        <v>61383.54</v>
      </c>
      <c r="E108" s="2">
        <v>0</v>
      </c>
      <c r="F108" s="2">
        <v>0</v>
      </c>
      <c r="G108" s="3">
        <f t="shared" si="0"/>
        <v>19529.051500000001</v>
      </c>
      <c r="H108" s="3">
        <f t="shared" si="1"/>
        <v>0.87999999999738066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59747.42</v>
      </c>
      <c r="D113" s="2">
        <f>'PR-RAS'!E117</f>
        <v>61383.54</v>
      </c>
      <c r="E113" s="2">
        <v>0</v>
      </c>
      <c r="F113" s="2">
        <v>0</v>
      </c>
      <c r="G113" s="3">
        <f t="shared" si="0"/>
        <v>20441.624</v>
      </c>
      <c r="H113" s="3">
        <f t="shared" si="1"/>
        <v>0.87999999999738066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5000</v>
      </c>
      <c r="D121" s="2">
        <f>'PR-RAS'!E125</f>
        <v>0</v>
      </c>
      <c r="E121" s="2">
        <v>0</v>
      </c>
      <c r="F121" s="2">
        <v>0</v>
      </c>
      <c r="G121" s="3">
        <f t="shared" si="0"/>
        <v>600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5000</v>
      </c>
      <c r="D125" s="2">
        <f>'PR-RAS'!E129</f>
        <v>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5000</v>
      </c>
      <c r="D127" s="2">
        <f>'PR-RAS'!E131</f>
        <v>0</v>
      </c>
      <c r="E127" s="2">
        <v>0</v>
      </c>
      <c r="F127" s="2">
        <v>0</v>
      </c>
      <c r="G127" s="3">
        <f t="shared" si="0"/>
        <v>630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260398.14</v>
      </c>
      <c r="D130" s="2">
        <f>'PR-RAS'!E134</f>
        <v>277801.74</v>
      </c>
      <c r="E130" s="2">
        <v>0</v>
      </c>
      <c r="F130" s="2">
        <v>0</v>
      </c>
      <c r="G130" s="3">
        <f t="shared" si="0"/>
        <v>105264.20898</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260398.14</v>
      </c>
      <c r="D131" s="2">
        <f>'PR-RAS'!E135</f>
        <v>277801.74</v>
      </c>
      <c r="E131" s="2">
        <v>0</v>
      </c>
      <c r="F131" s="2">
        <v>0</v>
      </c>
      <c r="G131" s="3">
        <f t="shared" si="0"/>
        <v>106080.21060000001</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259934.14</v>
      </c>
      <c r="D132" s="2">
        <f>'PR-RAS'!E136</f>
        <v>277337.74</v>
      </c>
      <c r="E132" s="2">
        <v>0</v>
      </c>
      <c r="F132" s="2">
        <v>0</v>
      </c>
      <c r="G132" s="3">
        <f t="shared" si="0"/>
        <v>106713.86022</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464</v>
      </c>
      <c r="D133" s="2">
        <f>'PR-RAS'!E137</f>
        <v>464</v>
      </c>
      <c r="E133" s="2">
        <v>0</v>
      </c>
      <c r="F133" s="2">
        <v>0</v>
      </c>
      <c r="G133" s="3">
        <f t="shared" si="0"/>
        <v>183.744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1621839.59</v>
      </c>
      <c r="D148" s="2">
        <f>'PR-RAS'!E152</f>
        <v>1865152.18</v>
      </c>
      <c r="E148" s="2">
        <v>0</v>
      </c>
      <c r="F148" s="2">
        <v>0</v>
      </c>
      <c r="G148" s="3">
        <f t="shared" si="0"/>
        <v>786765.16064999998</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1397979.6300000001</v>
      </c>
      <c r="D149" s="2">
        <f>'PR-RAS'!E153</f>
        <v>1629724.3</v>
      </c>
      <c r="E149" s="2">
        <v>0</v>
      </c>
      <c r="F149" s="2">
        <v>0</v>
      </c>
      <c r="G149" s="3">
        <f t="shared" si="0"/>
        <v>689299.37803999998</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1157776.81</v>
      </c>
      <c r="D150" s="2">
        <f>'PR-RAS'!E154</f>
        <v>1352287.6900000002</v>
      </c>
      <c r="E150" s="2">
        <v>0</v>
      </c>
      <c r="F150" s="2">
        <v>0</v>
      </c>
      <c r="G150" s="3">
        <f t="shared" si="0"/>
        <v>575490.47631000006</v>
      </c>
      <c r="H150" s="3">
        <f t="shared" si="1"/>
        <v>0.49999999976716936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1137721.24</v>
      </c>
      <c r="D151" s="2">
        <f>'PR-RAS'!E155</f>
        <v>1325432.54</v>
      </c>
      <c r="E151" s="2">
        <v>0</v>
      </c>
      <c r="F151" s="2">
        <v>0</v>
      </c>
      <c r="G151" s="3">
        <f t="shared" si="0"/>
        <v>568287.94799999997</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13832.3</v>
      </c>
      <c r="D153" s="2">
        <f>'PR-RAS'!E157</f>
        <v>21696.78</v>
      </c>
      <c r="E153" s="2">
        <v>0</v>
      </c>
      <c r="F153" s="2">
        <v>0</v>
      </c>
      <c r="G153" s="3">
        <f t="shared" si="0"/>
        <v>8698.3307199999999</v>
      </c>
      <c r="H153" s="3">
        <f t="shared" si="1"/>
        <v>0.52000000000043656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6223.27</v>
      </c>
      <c r="D154" s="2">
        <f>'PR-RAS'!E158</f>
        <v>5158.37</v>
      </c>
      <c r="E154" s="2">
        <v>0</v>
      </c>
      <c r="F154" s="2">
        <v>0</v>
      </c>
      <c r="G154" s="3">
        <f t="shared" si="0"/>
        <v>2530.6215300000003</v>
      </c>
      <c r="H154" s="3">
        <f t="shared" si="1"/>
        <v>0.64000000000032742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49058.61</v>
      </c>
      <c r="D155" s="2">
        <f>'PR-RAS'!E159</f>
        <v>54309.13</v>
      </c>
      <c r="E155" s="2">
        <v>0</v>
      </c>
      <c r="F155" s="2">
        <v>0</v>
      </c>
      <c r="G155" s="3">
        <f t="shared" si="0"/>
        <v>24282.237979999998</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191144.21</v>
      </c>
      <c r="D156" s="2">
        <f>'PR-RAS'!E160</f>
        <v>223127.48</v>
      </c>
      <c r="E156" s="2">
        <v>0</v>
      </c>
      <c r="F156" s="2">
        <v>0</v>
      </c>
      <c r="G156" s="3">
        <f t="shared" si="0"/>
        <v>98796.871350000001</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191144.02</v>
      </c>
      <c r="D158" s="2">
        <f>'PR-RAS'!E162</f>
        <v>223127.48</v>
      </c>
      <c r="E158" s="2">
        <v>0</v>
      </c>
      <c r="F158" s="2">
        <v>0</v>
      </c>
      <c r="G158" s="3">
        <f t="shared" si="0"/>
        <v>100071.63986</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0.19</v>
      </c>
      <c r="D159" s="2">
        <f>'PR-RAS'!E163</f>
        <v>0</v>
      </c>
      <c r="E159" s="2">
        <v>0</v>
      </c>
      <c r="F159" s="2">
        <v>0</v>
      </c>
      <c r="G159" s="3">
        <f t="shared" si="0"/>
        <v>3.0020000000000002E-2</v>
      </c>
      <c r="H159" s="3">
        <f t="shared" si="1"/>
        <v>0.19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212724.73</v>
      </c>
      <c r="D160" s="2">
        <f>'PR-RAS'!E164</f>
        <v>223217.67</v>
      </c>
      <c r="E160" s="2">
        <v>0</v>
      </c>
      <c r="F160" s="2">
        <v>0</v>
      </c>
      <c r="G160" s="3">
        <f t="shared" si="0"/>
        <v>104806.45113000002</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30892.780000000002</v>
      </c>
      <c r="D161" s="2">
        <f>'PR-RAS'!E165</f>
        <v>31799.040000000001</v>
      </c>
      <c r="E161" s="2">
        <v>0</v>
      </c>
      <c r="F161" s="2">
        <v>0</v>
      </c>
      <c r="G161" s="3">
        <f t="shared" si="0"/>
        <v>15118.5376</v>
      </c>
      <c r="H161" s="3">
        <f t="shared" si="1"/>
        <v>0.25999999999839929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6075.1</v>
      </c>
      <c r="D162" s="2">
        <f>'PR-RAS'!E166</f>
        <v>5508.98</v>
      </c>
      <c r="E162" s="2">
        <v>0</v>
      </c>
      <c r="F162" s="2">
        <v>0</v>
      </c>
      <c r="G162" s="3">
        <f t="shared" si="0"/>
        <v>2751.9826599999997</v>
      </c>
      <c r="H162" s="3">
        <f t="shared" si="1"/>
        <v>0.12000000000080036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23397.88</v>
      </c>
      <c r="D163" s="2">
        <f>'PR-RAS'!E167</f>
        <v>24954.560000000001</v>
      </c>
      <c r="E163" s="2">
        <v>0</v>
      </c>
      <c r="F163" s="2">
        <v>0</v>
      </c>
      <c r="G163" s="3">
        <f t="shared" si="0"/>
        <v>11875.734</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904.8</v>
      </c>
      <c r="D164" s="2">
        <f>'PR-RAS'!E168</f>
        <v>680</v>
      </c>
      <c r="E164" s="2">
        <v>0</v>
      </c>
      <c r="F164" s="2">
        <v>0</v>
      </c>
      <c r="G164" s="3">
        <f t="shared" si="0"/>
        <v>369.16240000000005</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515</v>
      </c>
      <c r="D165" s="2">
        <f>'PR-RAS'!E169</f>
        <v>655.5</v>
      </c>
      <c r="E165" s="2">
        <v>0</v>
      </c>
      <c r="F165" s="2">
        <v>0</v>
      </c>
      <c r="G165" s="3">
        <f t="shared" si="0"/>
        <v>299.464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125104.51</v>
      </c>
      <c r="D166" s="2">
        <f>'PR-RAS'!E170</f>
        <v>129363.58000000002</v>
      </c>
      <c r="E166" s="2">
        <v>0</v>
      </c>
      <c r="F166" s="2">
        <v>0</v>
      </c>
      <c r="G166" s="3">
        <f t="shared" si="0"/>
        <v>63332.22555000001</v>
      </c>
      <c r="H166" s="3">
        <f t="shared" si="1"/>
        <v>0.90999999998894054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16466.52</v>
      </c>
      <c r="D167" s="2">
        <f>'PR-RAS'!E171</f>
        <v>17985.509999999998</v>
      </c>
      <c r="E167" s="2">
        <v>0</v>
      </c>
      <c r="F167" s="2">
        <v>0</v>
      </c>
      <c r="G167" s="3">
        <f t="shared" si="0"/>
        <v>8704.6316399999996</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79045.97</v>
      </c>
      <c r="D168" s="2">
        <f>'PR-RAS'!E172</f>
        <v>72793.19</v>
      </c>
      <c r="E168" s="2">
        <v>0</v>
      </c>
      <c r="F168" s="2">
        <v>0</v>
      </c>
      <c r="G168" s="3">
        <f t="shared" si="0"/>
        <v>37513.602450000006</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24816.560000000001</v>
      </c>
      <c r="D169" s="2">
        <f>'PR-RAS'!E173</f>
        <v>33344.9</v>
      </c>
      <c r="E169" s="2">
        <v>0</v>
      </c>
      <c r="F169" s="2">
        <v>0</v>
      </c>
      <c r="G169" s="3">
        <f t="shared" si="0"/>
        <v>15373.068480000002</v>
      </c>
      <c r="H169" s="3">
        <f t="shared" si="1"/>
        <v>0.53999999999723514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2451.13</v>
      </c>
      <c r="D170" s="2">
        <f>'PR-RAS'!E174</f>
        <v>3122.6</v>
      </c>
      <c r="E170" s="2">
        <v>0</v>
      </c>
      <c r="F170" s="2">
        <v>0</v>
      </c>
      <c r="G170" s="3">
        <f t="shared" si="0"/>
        <v>1469.6797700000002</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1641.18</v>
      </c>
      <c r="D171" s="2">
        <f>'PR-RAS'!E175</f>
        <v>2117.38</v>
      </c>
      <c r="E171" s="2">
        <v>0</v>
      </c>
      <c r="F171" s="2">
        <v>0</v>
      </c>
      <c r="G171" s="3">
        <f t="shared" si="0"/>
        <v>998.90980000000013</v>
      </c>
      <c r="H171" s="3">
        <f t="shared" si="1"/>
        <v>0.5600000000001728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683.15</v>
      </c>
      <c r="D173" s="2">
        <f>'PR-RAS'!E177</f>
        <v>0</v>
      </c>
      <c r="E173" s="2">
        <v>0</v>
      </c>
      <c r="F173" s="2">
        <v>0</v>
      </c>
      <c r="G173" s="3">
        <f t="shared" si="0"/>
        <v>117.50179999999999</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50307.700000000004</v>
      </c>
      <c r="D174" s="2">
        <f>'PR-RAS'!E178</f>
        <v>54992.859999999993</v>
      </c>
      <c r="E174" s="2">
        <v>0</v>
      </c>
      <c r="F174" s="2">
        <v>0</v>
      </c>
      <c r="G174" s="3">
        <f t="shared" si="0"/>
        <v>27730.761659999996</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4046.92</v>
      </c>
      <c r="D175" s="2">
        <f>'PR-RAS'!E179</f>
        <v>4142.17</v>
      </c>
      <c r="E175" s="2">
        <v>0</v>
      </c>
      <c r="F175" s="2">
        <v>0</v>
      </c>
      <c r="G175" s="3">
        <f t="shared" si="0"/>
        <v>2145.63924</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21463.09</v>
      </c>
      <c r="D176" s="2">
        <f>'PR-RAS'!E180</f>
        <v>19301.099999999999</v>
      </c>
      <c r="E176" s="2">
        <v>0</v>
      </c>
      <c r="F176" s="2">
        <v>0</v>
      </c>
      <c r="G176" s="3">
        <f t="shared" si="0"/>
        <v>10511.425749999999</v>
      </c>
      <c r="H176" s="3">
        <f t="shared" si="1"/>
        <v>0.18999999999869033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690</v>
      </c>
      <c r="E177" s="2">
        <v>0</v>
      </c>
      <c r="F177" s="2">
        <v>0</v>
      </c>
      <c r="G177" s="3">
        <f t="shared" si="0"/>
        <v>242.88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10627.89</v>
      </c>
      <c r="D178" s="2">
        <f>'PR-RAS'!E182</f>
        <v>9470.99</v>
      </c>
      <c r="E178" s="2">
        <v>0</v>
      </c>
      <c r="F178" s="2">
        <v>0</v>
      </c>
      <c r="G178" s="3">
        <f t="shared" si="0"/>
        <v>5233.8669899999995</v>
      </c>
      <c r="H178" s="3">
        <f t="shared" si="1"/>
        <v>0.12000000000080036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2741.06</v>
      </c>
      <c r="D179" s="2">
        <f>'PR-RAS'!E183</f>
        <v>3002.24</v>
      </c>
      <c r="E179" s="2">
        <v>0</v>
      </c>
      <c r="F179" s="2">
        <v>0</v>
      </c>
      <c r="G179" s="3">
        <f t="shared" si="0"/>
        <v>1556.7061199999998</v>
      </c>
      <c r="H179" s="3">
        <f t="shared" si="1"/>
        <v>0.29999999999972715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4479.47</v>
      </c>
      <c r="D180" s="2">
        <f>'PR-RAS'!E184</f>
        <v>3602.23</v>
      </c>
      <c r="E180" s="2">
        <v>0</v>
      </c>
      <c r="F180" s="2">
        <v>0</v>
      </c>
      <c r="G180" s="3">
        <f t="shared" si="0"/>
        <v>2091.4234700000002</v>
      </c>
      <c r="H180" s="3">
        <f t="shared" si="1"/>
        <v>0.70000000000027285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229.51</v>
      </c>
      <c r="D181" s="2">
        <f>'PR-RAS'!E185</f>
        <v>1453.6</v>
      </c>
      <c r="E181" s="2">
        <v>0</v>
      </c>
      <c r="F181" s="2">
        <v>0</v>
      </c>
      <c r="G181" s="3">
        <f t="shared" si="0"/>
        <v>564.6078</v>
      </c>
      <c r="H181" s="3">
        <f t="shared" si="1"/>
        <v>0.89000000000010004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3824.39</v>
      </c>
      <c r="D182" s="2">
        <f>'PR-RAS'!E186</f>
        <v>4169.28</v>
      </c>
      <c r="E182" s="2">
        <v>0</v>
      </c>
      <c r="F182" s="2">
        <v>0</v>
      </c>
      <c r="G182" s="3">
        <f t="shared" si="0"/>
        <v>2201.4939499999996</v>
      </c>
      <c r="H182" s="3">
        <f t="shared" si="1"/>
        <v>0.66999999999961801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2895.37</v>
      </c>
      <c r="D183" s="2">
        <f>'PR-RAS'!E187</f>
        <v>9161.25</v>
      </c>
      <c r="E183" s="2">
        <v>0</v>
      </c>
      <c r="F183" s="2">
        <v>0</v>
      </c>
      <c r="G183" s="3">
        <f t="shared" si="0"/>
        <v>3861.6523399999996</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6419.7400000000007</v>
      </c>
      <c r="D190" s="2">
        <f>'PR-RAS'!E194</f>
        <v>7062.1900000000005</v>
      </c>
      <c r="E190" s="2">
        <v>0</v>
      </c>
      <c r="F190" s="2">
        <v>0</v>
      </c>
      <c r="G190" s="3">
        <f t="shared" si="0"/>
        <v>3882.8386800000007</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199.63</v>
      </c>
      <c r="D191" s="2">
        <f>'PR-RAS'!E195</f>
        <v>0</v>
      </c>
      <c r="E191" s="2">
        <v>0</v>
      </c>
      <c r="F191" s="2">
        <v>0</v>
      </c>
      <c r="G191" s="3">
        <f t="shared" si="0"/>
        <v>37.929699999999997</v>
      </c>
      <c r="H191" s="3">
        <f t="shared" si="1"/>
        <v>0.37000000000000455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4044.57</v>
      </c>
      <c r="D192" s="2">
        <f>'PR-RAS'!E196</f>
        <v>2699.91</v>
      </c>
      <c r="E192" s="2">
        <v>0</v>
      </c>
      <c r="F192" s="2">
        <v>0</v>
      </c>
      <c r="G192" s="3">
        <f t="shared" si="0"/>
        <v>1803.8784899999998</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1311.48</v>
      </c>
      <c r="D195" s="2">
        <f>'PR-RAS'!E199</f>
        <v>2623.44</v>
      </c>
      <c r="E195" s="2">
        <v>0</v>
      </c>
      <c r="F195" s="2">
        <v>0</v>
      </c>
      <c r="G195" s="3">
        <f t="shared" si="0"/>
        <v>1272.3218400000001</v>
      </c>
      <c r="H195" s="3">
        <f t="shared" si="1"/>
        <v>0.92000000000007276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99.55</v>
      </c>
      <c r="D196" s="2">
        <f>'PR-RAS'!E200</f>
        <v>0</v>
      </c>
      <c r="E196" s="2">
        <v>0</v>
      </c>
      <c r="F196" s="2">
        <v>0</v>
      </c>
      <c r="G196" s="3">
        <f t="shared" si="0"/>
        <v>19.41225</v>
      </c>
      <c r="H196" s="3">
        <f t="shared" si="1"/>
        <v>0.45000000000000284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654.51</v>
      </c>
      <c r="D197" s="2">
        <f>'PR-RAS'!E201</f>
        <v>1613.84</v>
      </c>
      <c r="E197" s="2">
        <v>0</v>
      </c>
      <c r="F197" s="2">
        <v>0</v>
      </c>
      <c r="G197" s="3">
        <f t="shared" si="0"/>
        <v>760.90923999999995</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32.47</v>
      </c>
      <c r="D198" s="2">
        <f>'PR-RAS'!E202</f>
        <v>0</v>
      </c>
      <c r="E198" s="2">
        <v>0</v>
      </c>
      <c r="F198" s="2">
        <v>0</v>
      </c>
      <c r="G198" s="3">
        <f t="shared" si="0"/>
        <v>6.3965899999999998</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32.47</v>
      </c>
      <c r="D212" s="2">
        <f>'PR-RAS'!E216</f>
        <v>0</v>
      </c>
      <c r="E212" s="2">
        <v>0</v>
      </c>
      <c r="F212" s="2">
        <v>0</v>
      </c>
      <c r="G212" s="3">
        <f t="shared" si="0"/>
        <v>6.8511699999999998</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32.47</v>
      </c>
      <c r="D215" s="2">
        <f>'PR-RAS'!E219</f>
        <v>0</v>
      </c>
      <c r="E215" s="2">
        <v>0</v>
      </c>
      <c r="F215" s="2">
        <v>0</v>
      </c>
      <c r="G215" s="3">
        <f t="shared" si="0"/>
        <v>6.9485799999999998</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10777.76</v>
      </c>
      <c r="D258" s="2">
        <f>'PR-RAS'!E262</f>
        <v>11512.71</v>
      </c>
      <c r="E258" s="2">
        <v>0</v>
      </c>
      <c r="F258" s="2">
        <v>0</v>
      </c>
      <c r="G258" s="3">
        <f t="shared" si="0"/>
        <v>8687.4172600000002</v>
      </c>
      <c r="H258" s="3">
        <f t="shared" si="1"/>
        <v>0.53000000000065484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10777.76</v>
      </c>
      <c r="D265" s="2">
        <f>'PR-RAS'!E269</f>
        <v>11512.71</v>
      </c>
      <c r="E265" s="2">
        <v>0</v>
      </c>
      <c r="F265" s="2">
        <v>0</v>
      </c>
      <c r="G265" s="3">
        <f t="shared" si="0"/>
        <v>8924.0395200000003</v>
      </c>
      <c r="H265" s="3">
        <f t="shared" si="1"/>
        <v>0.53000000000065484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10777.76</v>
      </c>
      <c r="D267" s="2">
        <f>'PR-RAS'!E271</f>
        <v>11512.71</v>
      </c>
      <c r="E267" s="2">
        <v>0</v>
      </c>
      <c r="F267" s="2">
        <v>0</v>
      </c>
      <c r="G267" s="3">
        <f t="shared" si="0"/>
        <v>8991.64588</v>
      </c>
      <c r="H267" s="3">
        <f t="shared" si="1"/>
        <v>0.53000000000065484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325</v>
      </c>
      <c r="D269" s="2">
        <f>'PR-RAS'!E273</f>
        <v>697.5</v>
      </c>
      <c r="E269" s="2">
        <v>0</v>
      </c>
      <c r="F269" s="2">
        <v>0</v>
      </c>
      <c r="G269" s="3">
        <f t="shared" si="0"/>
        <v>460.96000000000004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325</v>
      </c>
      <c r="D270" s="2">
        <f>'PR-RAS'!E274</f>
        <v>697.5</v>
      </c>
      <c r="E270" s="2">
        <v>0</v>
      </c>
      <c r="F270" s="2">
        <v>0</v>
      </c>
      <c r="G270" s="3">
        <f t="shared" si="0"/>
        <v>462.68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325</v>
      </c>
      <c r="D272" s="2">
        <f>'PR-RAS'!E276</f>
        <v>697.5</v>
      </c>
      <c r="E272" s="2">
        <v>0</v>
      </c>
      <c r="F272" s="2">
        <v>0</v>
      </c>
      <c r="G272" s="3">
        <f t="shared" si="0"/>
        <v>466.12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1621839.59</v>
      </c>
      <c r="D295" s="2">
        <f>'PR-RAS'!E299</f>
        <v>1865152.18</v>
      </c>
      <c r="E295" s="2">
        <v>0</v>
      </c>
      <c r="F295" s="2">
        <v>0</v>
      </c>
      <c r="G295" s="3">
        <f t="shared" si="12"/>
        <v>1573530.3213</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21433.300000000047</v>
      </c>
      <c r="D296" s="2">
        <f>'PR-RAS'!E300</f>
        <v>0</v>
      </c>
      <c r="E296" s="2">
        <v>0</v>
      </c>
      <c r="F296" s="2">
        <v>0</v>
      </c>
      <c r="G296" s="3">
        <f t="shared" si="12"/>
        <v>6322.8235000000132</v>
      </c>
      <c r="H296" s="3">
        <f t="shared" si="13"/>
        <v>0.30000000004656613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123691.51999999979</v>
      </c>
      <c r="E297" s="2">
        <v>0</v>
      </c>
      <c r="F297" s="2">
        <v>0</v>
      </c>
      <c r="G297" s="3">
        <f t="shared" si="12"/>
        <v>73225.379839999863</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16127.27</v>
      </c>
      <c r="D298" s="2">
        <f>'PR-RAS'!E302</f>
        <v>9263</v>
      </c>
      <c r="E298" s="2">
        <v>0</v>
      </c>
      <c r="F298" s="2">
        <v>0</v>
      </c>
      <c r="G298" s="3">
        <f t="shared" si="12"/>
        <v>10292.021190000001</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8489.89</v>
      </c>
      <c r="D300" s="2">
        <f>'PR-RAS'!E304</f>
        <v>121493.53</v>
      </c>
      <c r="E300" s="2">
        <v>0</v>
      </c>
      <c r="F300" s="2">
        <v>0</v>
      </c>
      <c r="G300" s="3">
        <f t="shared" si="12"/>
        <v>75191.608049999995</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28297.57</v>
      </c>
      <c r="D355" s="2">
        <f>'PR-RAS'!E360</f>
        <v>14212.29</v>
      </c>
      <c r="E355" s="2">
        <v>0</v>
      </c>
      <c r="F355" s="2">
        <v>0</v>
      </c>
      <c r="G355" s="3">
        <f t="shared" si="12"/>
        <v>20079.641100000001</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28297.57</v>
      </c>
      <c r="D368" s="2">
        <f>'PR-RAS'!E373</f>
        <v>14212.29</v>
      </c>
      <c r="E368" s="2">
        <v>0</v>
      </c>
      <c r="F368" s="2">
        <v>0</v>
      </c>
      <c r="G368" s="3">
        <f t="shared" si="12"/>
        <v>20817.029050000001</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17216.54</v>
      </c>
      <c r="D374" s="2">
        <f>'PR-RAS'!E379</f>
        <v>6417.5</v>
      </c>
      <c r="E374" s="2">
        <v>0</v>
      </c>
      <c r="F374" s="2">
        <v>0</v>
      </c>
      <c r="G374" s="3">
        <f t="shared" si="12"/>
        <v>11209.22442</v>
      </c>
      <c r="H374" s="3">
        <f t="shared" si="13"/>
        <v>0.95999999999912689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1840.96</v>
      </c>
      <c r="D375" s="2">
        <f>'PR-RAS'!E380</f>
        <v>6417.5</v>
      </c>
      <c r="E375" s="2">
        <v>0</v>
      </c>
      <c r="F375" s="2">
        <v>0</v>
      </c>
      <c r="G375" s="3">
        <f t="shared" si="12"/>
        <v>5488.8090400000001</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15375.58</v>
      </c>
      <c r="D381" s="2">
        <f>'PR-RAS'!E386</f>
        <v>0</v>
      </c>
      <c r="E381" s="2">
        <v>0</v>
      </c>
      <c r="F381" s="2">
        <v>0</v>
      </c>
      <c r="G381" s="3">
        <f t="shared" si="12"/>
        <v>5842.7204000000002</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11081.03</v>
      </c>
      <c r="D388" s="2">
        <f>'PR-RAS'!E393</f>
        <v>7794.79</v>
      </c>
      <c r="E388" s="2">
        <v>0</v>
      </c>
      <c r="F388" s="2">
        <v>0</v>
      </c>
      <c r="G388" s="3">
        <f t="shared" si="12"/>
        <v>10321.52607</v>
      </c>
      <c r="H388" s="3">
        <f t="shared" si="13"/>
        <v>0.24000000000069122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11081.03</v>
      </c>
      <c r="D389" s="2">
        <f>'PR-RAS'!E394</f>
        <v>7794.79</v>
      </c>
      <c r="E389" s="2">
        <v>0</v>
      </c>
      <c r="F389" s="2">
        <v>0</v>
      </c>
      <c r="G389" s="3">
        <f t="shared" si="12"/>
        <v>10348.196680000001</v>
      </c>
      <c r="H389" s="3">
        <f t="shared" si="13"/>
        <v>0.24000000000069122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28297.57</v>
      </c>
      <c r="D413" s="2">
        <f>'PR-RAS'!E418</f>
        <v>14212.29</v>
      </c>
      <c r="E413" s="2">
        <v>0</v>
      </c>
      <c r="F413" s="2">
        <v>0</v>
      </c>
      <c r="G413" s="3">
        <f t="shared" si="12"/>
        <v>23369.525799999999</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1643272.8900000001</v>
      </c>
      <c r="D417" s="2">
        <f>'PR-RAS'!E422</f>
        <v>1741460.6600000001</v>
      </c>
      <c r="E417" s="2">
        <v>0</v>
      </c>
      <c r="F417" s="2">
        <v>0</v>
      </c>
      <c r="G417" s="3">
        <f t="shared" si="12"/>
        <v>2132496.7913600001</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1650137.1600000001</v>
      </c>
      <c r="D418" s="2">
        <f>'PR-RAS'!E423</f>
        <v>1879364.47</v>
      </c>
      <c r="E418" s="2">
        <v>0</v>
      </c>
      <c r="F418" s="2">
        <v>0</v>
      </c>
      <c r="G418" s="3">
        <f t="shared" si="12"/>
        <v>2255497.1636999999</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6864.2700000000186</v>
      </c>
      <c r="D420" s="2">
        <f>'PR-RAS'!E425</f>
        <v>137903.80999999982</v>
      </c>
      <c r="E420" s="2">
        <v>0</v>
      </c>
      <c r="F420" s="2">
        <v>0</v>
      </c>
      <c r="G420" s="3">
        <f t="shared" si="12"/>
        <v>118439.52190999985</v>
      </c>
      <c r="H420" s="3">
        <f t="shared" si="13"/>
        <v>0.46000000019557774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16127.27</v>
      </c>
      <c r="D421" s="2">
        <f>'PR-RAS'!E426</f>
        <v>9263</v>
      </c>
      <c r="E421" s="2">
        <v>0</v>
      </c>
      <c r="F421" s="2">
        <v>0</v>
      </c>
      <c r="G421" s="3">
        <f t="shared" si="12"/>
        <v>14554.3734</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8489.89</v>
      </c>
      <c r="D423" s="2">
        <f>'PR-RAS'!E428</f>
        <v>121493.53</v>
      </c>
      <c r="E423" s="2">
        <v>0</v>
      </c>
      <c r="F423" s="2">
        <v>0</v>
      </c>
      <c r="G423" s="3">
        <f t="shared" si="12"/>
        <v>106123.2729</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1643272.8900000001</v>
      </c>
      <c r="D637" s="2">
        <f>'PR-RAS'!E643</f>
        <v>1741460.6600000001</v>
      </c>
      <c r="E637" s="2">
        <v>0</v>
      </c>
      <c r="F637" s="2">
        <v>0</v>
      </c>
      <c r="G637" s="3">
        <f t="shared" si="14"/>
        <v>3260259.5175600005</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1650137.1600000001</v>
      </c>
      <c r="D638" s="2">
        <f>'PR-RAS'!E644</f>
        <v>1879364.47</v>
      </c>
      <c r="E638" s="2">
        <v>0</v>
      </c>
      <c r="F638" s="2">
        <v>0</v>
      </c>
      <c r="G638" s="3">
        <f t="shared" si="14"/>
        <v>3445447.7056999998</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6864.2700000000186</v>
      </c>
      <c r="D640" s="2">
        <f>'PR-RAS'!E646</f>
        <v>137903.80999999982</v>
      </c>
      <c r="E640" s="2">
        <v>0</v>
      </c>
      <c r="F640" s="2">
        <v>0</v>
      </c>
      <c r="G640" s="3">
        <f t="shared" si="14"/>
        <v>180627.33770999979</v>
      </c>
      <c r="H640" s="3">
        <f t="shared" si="15"/>
        <v>0.46000000019557774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16127.27</v>
      </c>
      <c r="D641" s="2">
        <f>'PR-RAS'!E647</f>
        <v>9263</v>
      </c>
      <c r="E641" s="2">
        <v>0</v>
      </c>
      <c r="F641" s="2">
        <v>0</v>
      </c>
      <c r="G641" s="3">
        <f t="shared" si="14"/>
        <v>22178.092800000002</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9262.9999999999818</v>
      </c>
      <c r="D643" s="2">
        <f>'PR-RAS'!E649</f>
        <v>0</v>
      </c>
      <c r="E643" s="2">
        <v>0</v>
      </c>
      <c r="F643" s="2">
        <v>0</v>
      </c>
      <c r="G643" s="3">
        <f t="shared" si="14"/>
        <v>5946.8459999999886</v>
      </c>
      <c r="H643" s="3">
        <f t="shared" si="15"/>
        <v>1.8189894035458565E-11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128640.80999999982</v>
      </c>
      <c r="E644" s="2">
        <v>0</v>
      </c>
      <c r="F644" s="2">
        <v>0</v>
      </c>
      <c r="G644" s="3">
        <f t="shared" si="14"/>
        <v>165432.08165999976</v>
      </c>
      <c r="H644" s="3">
        <f t="shared" si="15"/>
        <v>0.19000000017695129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120066.13</v>
      </c>
      <c r="D645" s="2">
        <f>'PR-RAS'!E651</f>
        <v>0</v>
      </c>
      <c r="E645" s="2">
        <v>0</v>
      </c>
      <c r="F645" s="2">
        <v>0</v>
      </c>
      <c r="G645" s="3">
        <f t="shared" si="14"/>
        <v>77322.58772000001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64</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56</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1305396.78</v>
      </c>
      <c r="D676" s="2">
        <f>'PR-RAS'!E683</f>
        <v>1390802.77</v>
      </c>
      <c r="E676" s="2">
        <v>0</v>
      </c>
      <c r="F676" s="2">
        <v>0</v>
      </c>
      <c r="G676" s="3">
        <f t="shared" si="14"/>
        <v>2758726.5660000006</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5780.75</v>
      </c>
      <c r="D677" s="2">
        <f>'PR-RAS'!E684</f>
        <v>4724.74</v>
      </c>
      <c r="E677" s="2">
        <v>0</v>
      </c>
      <c r="F677" s="2">
        <v>0</v>
      </c>
      <c r="G677" s="3">
        <f t="shared" si="14"/>
        <v>10295.635480000001</v>
      </c>
      <c r="H677" s="3">
        <f t="shared" si="15"/>
        <v>0.51000000000021828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6949.8</v>
      </c>
      <c r="D678" s="2">
        <f>'PR-RAS'!E685</f>
        <v>6747.87</v>
      </c>
      <c r="E678" s="2">
        <v>0</v>
      </c>
      <c r="F678" s="2">
        <v>0</v>
      </c>
      <c r="G678" s="3">
        <f t="shared" si="14"/>
        <v>13841.630580000001</v>
      </c>
      <c r="H678" s="3">
        <f t="shared" si="15"/>
        <v>0.32999999999992724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59249.42</v>
      </c>
      <c r="D717" s="2">
        <f>'PR-RAS'!E724</f>
        <v>60529.56</v>
      </c>
      <c r="E717" s="2">
        <v>0</v>
      </c>
      <c r="F717" s="2">
        <v>0</v>
      </c>
      <c r="G717" s="3">
        <f t="shared" si="14"/>
        <v>129100.91463999997</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537.98</v>
      </c>
      <c r="E719" s="2">
        <v>0</v>
      </c>
      <c r="F719" s="2">
        <v>0</v>
      </c>
      <c r="G719" s="3">
        <f t="shared" si="14"/>
        <v>772.53927999999996</v>
      </c>
      <c r="H719" s="3">
        <f t="shared" si="15"/>
        <v>1.999999999998181E-2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3110.92</v>
      </c>
      <c r="E725" s="2">
        <v>0</v>
      </c>
      <c r="F725" s="2">
        <v>0</v>
      </c>
      <c r="G725" s="3">
        <f t="shared" si="14"/>
        <v>6169.7325199999996</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2777.7</v>
      </c>
      <c r="E726" s="2">
        <v>0</v>
      </c>
      <c r="F726" s="2">
        <v>0</v>
      </c>
      <c r="G726" s="3">
        <f t="shared" si="14"/>
        <v>4667.7529999999997</v>
      </c>
      <c r="H726" s="3">
        <f t="shared" si="15"/>
        <v>0.42000000000018645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23397.88</v>
      </c>
      <c r="D727" s="2">
        <f>'PR-RAS'!E734</f>
        <v>24954.560000000001</v>
      </c>
      <c r="E727" s="2">
        <v>0</v>
      </c>
      <c r="F727" s="2">
        <v>0</v>
      </c>
      <c r="G727" s="3">
        <f t="shared" si="14"/>
        <v>53220.881999999998</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3450.86</v>
      </c>
      <c r="D729" s="2">
        <f>'PR-RAS'!E736</f>
        <v>2813.78</v>
      </c>
      <c r="E729" s="2">
        <v>0</v>
      </c>
      <c r="F729" s="2">
        <v>0</v>
      </c>
      <c r="G729" s="3">
        <f t="shared" si="14"/>
        <v>6609.0897599999998</v>
      </c>
      <c r="H729" s="3">
        <f t="shared" si="15"/>
        <v>0.35999999999967258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v>
      </c>
      <c r="D731" s="2">
        <f>'PR-RAS'!E738</f>
        <v>453.6</v>
      </c>
      <c r="E731" s="2">
        <v>0</v>
      </c>
      <c r="F731" s="2">
        <v>0</v>
      </c>
      <c r="G731" s="3">
        <f t="shared" si="14"/>
        <v>738.54830000000004</v>
      </c>
      <c r="H731" s="3">
        <f t="shared" si="15"/>
        <v>0.88999999999997215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980</v>
      </c>
      <c r="D737" s="2">
        <f>'PR-RAS'!E744</f>
        <v>2496</v>
      </c>
      <c r="E737" s="2">
        <v>0</v>
      </c>
      <c r="F737" s="2">
        <v>0</v>
      </c>
      <c r="G737" s="3">
        <f t="shared" si="28"/>
        <v>4395.3919999999998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10777.76</v>
      </c>
      <c r="D848" s="2">
        <f>'PR-RAS'!E855</f>
        <v>11512.71</v>
      </c>
      <c r="E848" s="2">
        <v>0</v>
      </c>
      <c r="F848" s="2">
        <v>0</v>
      </c>
      <c r="G848" s="3">
        <f t="shared" si="34"/>
        <v>28631.293460000001</v>
      </c>
      <c r="H848" s="3">
        <f t="shared" si="35"/>
        <v>0.53000000000065484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1245659.81</v>
      </c>
      <c r="D1011" s="7">
        <f>BILANCA!E6</f>
        <v>1222019.02</v>
      </c>
      <c r="E1011" s="7">
        <v>0</v>
      </c>
      <c r="F1011" s="7">
        <v>0</v>
      </c>
      <c r="G1011" s="8">
        <f t="shared" ref="G1011:G1306" si="38">B1011/1000*C1011+B1011/500*D1011</f>
        <v>3689.69785</v>
      </c>
      <c r="H1011" s="8">
        <f t="shared" si="35"/>
        <v>0.2099999999627471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1098847.02</v>
      </c>
      <c r="D1012" s="2">
        <f>BILANCA!E7</f>
        <v>1083873.93</v>
      </c>
      <c r="E1012" s="2">
        <v>0</v>
      </c>
      <c r="F1012" s="2">
        <v>0</v>
      </c>
      <c r="G1012" s="3">
        <f t="shared" si="38"/>
        <v>6533.1897599999993</v>
      </c>
      <c r="H1012" s="3">
        <f t="shared" si="35"/>
        <v>9.0000000083819032E-2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133175.82999999999</v>
      </c>
      <c r="D1013" s="2">
        <f>BILANCA!E8</f>
        <v>133175.82999999999</v>
      </c>
      <c r="E1013" s="2">
        <v>0</v>
      </c>
      <c r="F1013" s="2">
        <v>0</v>
      </c>
      <c r="G1013" s="3">
        <f t="shared" si="38"/>
        <v>1198.5824699999998</v>
      </c>
      <c r="H1013" s="3">
        <f t="shared" si="35"/>
        <v>0.34000000002561137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133175.82999999999</v>
      </c>
      <c r="D1014" s="2">
        <f>BILANCA!E9</f>
        <v>133175.82999999999</v>
      </c>
      <c r="E1014" s="2">
        <v>0</v>
      </c>
      <c r="F1014" s="2">
        <v>0</v>
      </c>
      <c r="G1014" s="3">
        <f t="shared" si="38"/>
        <v>1598.1099599999998</v>
      </c>
      <c r="H1014" s="3">
        <f t="shared" si="35"/>
        <v>0.34000000002561137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962619.04</v>
      </c>
      <c r="D1017" s="2">
        <f>BILANCA!E12</f>
        <v>947645.95000000007</v>
      </c>
      <c r="E1017" s="2">
        <v>0</v>
      </c>
      <c r="F1017" s="2">
        <v>0</v>
      </c>
      <c r="G1017" s="3">
        <f t="shared" si="38"/>
        <v>20005.376580000004</v>
      </c>
      <c r="H1017" s="3">
        <f t="shared" si="35"/>
        <v>8.999999996740371E-2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826957.65</v>
      </c>
      <c r="D1018" s="2">
        <f>BILANCA!E13</f>
        <v>810617.99</v>
      </c>
      <c r="E1018" s="2">
        <v>0</v>
      </c>
      <c r="F1018" s="2">
        <v>0</v>
      </c>
      <c r="G1018" s="3">
        <f t="shared" si="38"/>
        <v>19585.549039999998</v>
      </c>
      <c r="H1018" s="3">
        <f t="shared" si="35"/>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1307173.03</v>
      </c>
      <c r="D1020" s="2">
        <f>BILANCA!E15</f>
        <v>1307173.03</v>
      </c>
      <c r="E1020" s="2">
        <v>0</v>
      </c>
      <c r="F1020" s="2">
        <v>0</v>
      </c>
      <c r="G1020" s="3">
        <f t="shared" si="38"/>
        <v>39215.190900000001</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480215.38</v>
      </c>
      <c r="D1023" s="2">
        <f>BILANCA!E18</f>
        <v>496555.04</v>
      </c>
      <c r="E1023" s="2">
        <v>0</v>
      </c>
      <c r="F1023" s="2">
        <v>0</v>
      </c>
      <c r="G1023" s="3">
        <f t="shared" si="38"/>
        <v>19153.23098</v>
      </c>
      <c r="H1023" s="3">
        <f t="shared" si="35"/>
        <v>0.41999999998370185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85110.169999999984</v>
      </c>
      <c r="D1024" s="2">
        <f>BILANCA!E19</f>
        <v>84859.820000000123</v>
      </c>
      <c r="E1024" s="2">
        <v>0</v>
      </c>
      <c r="F1024" s="2">
        <v>0</v>
      </c>
      <c r="G1024" s="3">
        <f t="shared" si="38"/>
        <v>3567.6173400000034</v>
      </c>
      <c r="H1024" s="3">
        <f t="shared" si="35"/>
        <v>0.34999999986030161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284311.88</v>
      </c>
      <c r="D1025" s="2">
        <f>BILANCA!E20</f>
        <v>288754.78000000003</v>
      </c>
      <c r="E1025" s="2">
        <v>0</v>
      </c>
      <c r="F1025" s="2">
        <v>0</v>
      </c>
      <c r="G1025" s="3">
        <f t="shared" si="38"/>
        <v>12927.321600000001</v>
      </c>
      <c r="H1025" s="3">
        <f t="shared" si="35"/>
        <v>0.33999999996740371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42482.35</v>
      </c>
      <c r="D1026" s="2">
        <f>BILANCA!E21</f>
        <v>42431.83</v>
      </c>
      <c r="E1026" s="2">
        <v>0</v>
      </c>
      <c r="F1026" s="2">
        <v>0</v>
      </c>
      <c r="G1026" s="3">
        <f t="shared" si="38"/>
        <v>2037.5361600000001</v>
      </c>
      <c r="H1026" s="3">
        <f t="shared" si="35"/>
        <v>0.51999999999679858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80483.66</v>
      </c>
      <c r="D1027" s="2">
        <f>BILANCA!E22</f>
        <v>103047.41</v>
      </c>
      <c r="E1027" s="2">
        <v>0</v>
      </c>
      <c r="F1027" s="2">
        <v>0</v>
      </c>
      <c r="G1027" s="3">
        <f t="shared" si="38"/>
        <v>4871.8341600000003</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824.96</v>
      </c>
      <c r="D1029" s="2">
        <f>BILANCA!E24</f>
        <v>824.96</v>
      </c>
      <c r="E1029" s="2">
        <v>0</v>
      </c>
      <c r="F1029" s="2">
        <v>0</v>
      </c>
      <c r="G1029" s="3">
        <f t="shared" si="38"/>
        <v>47.022720000000007</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4015.87</v>
      </c>
      <c r="D1030" s="2">
        <f>BILANCA!E25</f>
        <v>3938.84</v>
      </c>
      <c r="E1030" s="2">
        <v>0</v>
      </c>
      <c r="F1030" s="2">
        <v>0</v>
      </c>
      <c r="G1030" s="3">
        <f t="shared" si="38"/>
        <v>237.87100000000004</v>
      </c>
      <c r="H1030" s="3">
        <f t="shared" si="35"/>
        <v>0.28999999999996362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50567.54</v>
      </c>
      <c r="D1031" s="2">
        <f>BILANCA!E26</f>
        <v>50408.41</v>
      </c>
      <c r="E1031" s="2">
        <v>0</v>
      </c>
      <c r="F1031" s="2">
        <v>0</v>
      </c>
      <c r="G1031" s="3">
        <f t="shared" si="38"/>
        <v>3179.0715600000003</v>
      </c>
      <c r="H1031" s="3">
        <f t="shared" si="35"/>
        <v>0.87000000000261934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377576.09</v>
      </c>
      <c r="D1033" s="2">
        <f>BILANCA!E28</f>
        <v>404546.41</v>
      </c>
      <c r="E1033" s="2">
        <v>0</v>
      </c>
      <c r="F1033" s="2">
        <v>0</v>
      </c>
      <c r="G1033" s="3">
        <f t="shared" si="38"/>
        <v>27293.38493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50551.219999999994</v>
      </c>
      <c r="D1040" s="2">
        <f>BILANCA!E35</f>
        <v>52168.14</v>
      </c>
      <c r="E1040" s="2">
        <v>0</v>
      </c>
      <c r="F1040" s="2">
        <v>0</v>
      </c>
      <c r="G1040" s="3">
        <f t="shared" si="38"/>
        <v>4646.6249999999991</v>
      </c>
      <c r="H1040" s="3">
        <f t="shared" si="35"/>
        <v>0.35999999999330612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104792.65</v>
      </c>
      <c r="D1041" s="2">
        <f>BILANCA!E36</f>
        <v>112587.44</v>
      </c>
      <c r="E1041" s="2">
        <v>0</v>
      </c>
      <c r="F1041" s="2">
        <v>0</v>
      </c>
      <c r="G1041" s="3">
        <f t="shared" si="38"/>
        <v>10228.99343</v>
      </c>
      <c r="H1041" s="3">
        <f t="shared" si="35"/>
        <v>0.79000000000814907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65.75</v>
      </c>
      <c r="D1042" s="2">
        <f>BILANCA!E37</f>
        <v>65.75</v>
      </c>
      <c r="E1042" s="2">
        <v>0</v>
      </c>
      <c r="F1042" s="2">
        <v>0</v>
      </c>
      <c r="G1042" s="3">
        <f t="shared" si="38"/>
        <v>6.3120000000000003</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54307.18</v>
      </c>
      <c r="D1045" s="2">
        <f>BILANCA!E40</f>
        <v>60485.05</v>
      </c>
      <c r="E1045" s="2">
        <v>0</v>
      </c>
      <c r="F1045" s="2">
        <v>0</v>
      </c>
      <c r="G1045" s="3">
        <f t="shared" si="38"/>
        <v>6134.7048000000004</v>
      </c>
      <c r="H1045" s="3">
        <f t="shared" si="35"/>
        <v>0.23000000000320142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38576.32</v>
      </c>
      <c r="D1059" s="2">
        <f>BILANCA!E54</f>
        <v>38985.65</v>
      </c>
      <c r="E1059" s="2">
        <v>0</v>
      </c>
      <c r="F1059" s="2">
        <v>0</v>
      </c>
      <c r="G1059" s="3">
        <f t="shared" si="38"/>
        <v>5710.83338</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38576.32</v>
      </c>
      <c r="D1060" s="2">
        <f>BILANCA!E55</f>
        <v>38985.65</v>
      </c>
      <c r="E1060" s="2">
        <v>0</v>
      </c>
      <c r="F1060" s="2">
        <v>0</v>
      </c>
      <c r="G1060" s="3">
        <f t="shared" si="38"/>
        <v>5827.3810000000003</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3052.15</v>
      </c>
      <c r="D1061" s="2">
        <f>BILANCA!E56</f>
        <v>3052.15</v>
      </c>
      <c r="E1061" s="2">
        <v>0</v>
      </c>
      <c r="F1061" s="2">
        <v>0</v>
      </c>
      <c r="G1061" s="3">
        <f t="shared" si="38"/>
        <v>466.97895</v>
      </c>
      <c r="H1061" s="3">
        <f t="shared" si="35"/>
        <v>0.3000000000001819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3052.15</v>
      </c>
      <c r="D1062" s="2">
        <f>BILANCA!E57</f>
        <v>3052.15</v>
      </c>
      <c r="E1062" s="2">
        <v>0</v>
      </c>
      <c r="F1062" s="2">
        <v>0</v>
      </c>
      <c r="G1062" s="3">
        <f t="shared" si="38"/>
        <v>476.1354</v>
      </c>
      <c r="H1062" s="3">
        <f t="shared" si="35"/>
        <v>0.3000000000001819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146812.79</v>
      </c>
      <c r="D1074" s="2">
        <f>BILANCA!E69</f>
        <v>138145.08999999997</v>
      </c>
      <c r="E1074" s="2">
        <v>0</v>
      </c>
      <c r="F1074" s="2">
        <v>0</v>
      </c>
      <c r="G1074" s="3">
        <f t="shared" si="38"/>
        <v>27078.590079999998</v>
      </c>
      <c r="H1074" s="3">
        <f t="shared" si="35"/>
        <v>0.29999999995925464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2965.57</v>
      </c>
      <c r="D1087" s="2">
        <f>BILANCA!E82</f>
        <v>8652.14</v>
      </c>
      <c r="E1087" s="2">
        <v>0</v>
      </c>
      <c r="F1087" s="2">
        <v>0</v>
      </c>
      <c r="G1087" s="3">
        <f t="shared" si="38"/>
        <v>1560.7784499999998</v>
      </c>
      <c r="H1087" s="3">
        <f t="shared" si="35"/>
        <v>0.56999999999925421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2965.57</v>
      </c>
      <c r="D1092" s="2">
        <f>BILANCA!E87</f>
        <v>8652.14</v>
      </c>
      <c r="E1092" s="2">
        <v>0</v>
      </c>
      <c r="F1092" s="2">
        <v>0</v>
      </c>
      <c r="G1092" s="3">
        <f t="shared" si="38"/>
        <v>1662.1277</v>
      </c>
      <c r="H1092" s="3">
        <f t="shared" si="35"/>
        <v>0.56999999999925421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23781.09</v>
      </c>
      <c r="D1152" s="2">
        <f>BILANCA!E147</f>
        <v>129492.94999999998</v>
      </c>
      <c r="E1152" s="2">
        <v>0</v>
      </c>
      <c r="F1152" s="2">
        <v>0</v>
      </c>
      <c r="G1152" s="3">
        <f t="shared" si="38"/>
        <v>40152.912579999989</v>
      </c>
      <c r="H1152" s="3">
        <f t="shared" si="41"/>
        <v>0.14000000001760782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328.64</v>
      </c>
      <c r="D1155" s="2">
        <f>BILANCA!E150</f>
        <v>111862.59</v>
      </c>
      <c r="E1155" s="2">
        <v>0</v>
      </c>
      <c r="F1155" s="2">
        <v>0</v>
      </c>
      <c r="G1155" s="3">
        <f t="shared" si="38"/>
        <v>32487.803899999995</v>
      </c>
      <c r="H1155" s="3">
        <f t="shared" si="41"/>
        <v>0.7700000000035061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328.64</v>
      </c>
      <c r="D1161" s="2">
        <f>BILANCA!E156</f>
        <v>111862.59</v>
      </c>
      <c r="E1161" s="2">
        <v>0</v>
      </c>
      <c r="F1161" s="2">
        <v>0</v>
      </c>
      <c r="G1161" s="3">
        <f t="shared" si="38"/>
        <v>33832.126819999998</v>
      </c>
      <c r="H1161" s="3">
        <f t="shared" si="41"/>
        <v>0.7700000000035061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10288.56</v>
      </c>
      <c r="D1165" s="2">
        <f>BILANCA!E160</f>
        <v>12010.72</v>
      </c>
      <c r="E1165" s="2">
        <v>0</v>
      </c>
      <c r="F1165" s="2">
        <v>0</v>
      </c>
      <c r="G1165" s="3">
        <f t="shared" si="38"/>
        <v>5318.0499999999993</v>
      </c>
      <c r="H1165" s="3">
        <f t="shared" si="41"/>
        <v>0.72000000000116415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15291.2</v>
      </c>
      <c r="D1167" s="2">
        <f>BILANCA!E162</f>
        <v>7999.42</v>
      </c>
      <c r="E1167" s="2">
        <v>0</v>
      </c>
      <c r="F1167" s="2">
        <v>0</v>
      </c>
      <c r="G1167" s="3">
        <f t="shared" si="38"/>
        <v>4912.5362800000003</v>
      </c>
      <c r="H1167" s="3">
        <f t="shared" si="41"/>
        <v>0.62000000000080036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2127.31</v>
      </c>
      <c r="D1169" s="2">
        <f>BILANCA!E164</f>
        <v>2379.7800000000002</v>
      </c>
      <c r="E1169" s="2">
        <v>0</v>
      </c>
      <c r="F1169" s="2">
        <v>0</v>
      </c>
      <c r="G1169" s="3">
        <f t="shared" si="38"/>
        <v>1095.01233</v>
      </c>
      <c r="H1169" s="3">
        <f t="shared" si="41"/>
        <v>0.52999999999974534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120066.13</v>
      </c>
      <c r="D1176" s="2">
        <f>BILANCA!E171</f>
        <v>0</v>
      </c>
      <c r="E1176" s="2">
        <v>0</v>
      </c>
      <c r="F1176" s="2">
        <v>0</v>
      </c>
      <c r="G1176" s="3">
        <f t="shared" si="38"/>
        <v>19930.977580000002</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120066.13</v>
      </c>
      <c r="D1179" s="2">
        <f>BILANCA!E174</f>
        <v>0</v>
      </c>
      <c r="E1179" s="2">
        <v>0</v>
      </c>
      <c r="F1179" s="2">
        <v>0</v>
      </c>
      <c r="G1179" s="3">
        <f t="shared" si="38"/>
        <v>20291.175970000004</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1245659.8099999998</v>
      </c>
      <c r="D1180" s="2">
        <f>BILANCA!E176</f>
        <v>1222019.02</v>
      </c>
      <c r="E1180" s="2">
        <v>0</v>
      </c>
      <c r="F1180" s="2">
        <v>0</v>
      </c>
      <c r="G1180" s="3">
        <f t="shared" si="38"/>
        <v>627248.63450000004</v>
      </c>
      <c r="H1180" s="3">
        <f t="shared" si="41"/>
        <v>0.21000000019557774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129059.90000000001</v>
      </c>
      <c r="D1181" s="2">
        <f>BILANCA!E177</f>
        <v>145292.37</v>
      </c>
      <c r="E1181" s="2">
        <v>0</v>
      </c>
      <c r="F1181" s="2">
        <v>0</v>
      </c>
      <c r="G1181" s="3">
        <f t="shared" si="38"/>
        <v>71759.233440000011</v>
      </c>
      <c r="H1181" s="3">
        <f t="shared" si="41"/>
        <v>0.46999999998661224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126094.33</v>
      </c>
      <c r="D1182" s="2">
        <f>BILANCA!E178</f>
        <v>140413.03</v>
      </c>
      <c r="E1182" s="2">
        <v>0</v>
      </c>
      <c r="F1182" s="2">
        <v>0</v>
      </c>
      <c r="G1182" s="3">
        <f t="shared" si="38"/>
        <v>69990.307079999999</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118189.97</v>
      </c>
      <c r="D1183" s="2">
        <f>BILANCA!E179</f>
        <v>132307.72</v>
      </c>
      <c r="E1183" s="2">
        <v>0</v>
      </c>
      <c r="F1183" s="2">
        <v>0</v>
      </c>
      <c r="G1183" s="3">
        <f t="shared" si="38"/>
        <v>66225.335930000001</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7904.36</v>
      </c>
      <c r="D1184" s="2">
        <f>BILANCA!E180</f>
        <v>7822.09</v>
      </c>
      <c r="E1184" s="2">
        <v>0</v>
      </c>
      <c r="F1184" s="2">
        <v>0</v>
      </c>
      <c r="G1184" s="3">
        <f t="shared" si="38"/>
        <v>4097.4459599999991</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283.22000000000003</v>
      </c>
      <c r="E1198" s="2">
        <v>0</v>
      </c>
      <c r="F1198" s="2">
        <v>0</v>
      </c>
      <c r="G1198" s="3">
        <f t="shared" si="38"/>
        <v>106.49072000000001</v>
      </c>
      <c r="H1198" s="3">
        <f t="shared" si="41"/>
        <v>0.22000000000002728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2965.57</v>
      </c>
      <c r="D1251" s="2">
        <f>BILANCA!E247</f>
        <v>4879.34</v>
      </c>
      <c r="E1251" s="2">
        <v>0</v>
      </c>
      <c r="F1251" s="2">
        <v>0</v>
      </c>
      <c r="G1251" s="3">
        <f>B1251/1000*C1251+B1251/500*D1251</f>
        <v>3066.5442499999999</v>
      </c>
      <c r="H1251" s="3">
        <f>ABS(C1251-ROUND(C1251,0))+ABS(D1251-ROUND(D1251,0))</f>
        <v>0.76999999999998181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1116599.9099999999</v>
      </c>
      <c r="D1255" s="2">
        <f>BILANCA!E251</f>
        <v>1076726.6499999999</v>
      </c>
      <c r="E1255" s="2">
        <v>0</v>
      </c>
      <c r="F1255" s="2">
        <v>0</v>
      </c>
      <c r="G1255" s="3">
        <f t="shared" si="38"/>
        <v>801163.0364499999</v>
      </c>
      <c r="H1255" s="3">
        <f t="shared" si="41"/>
        <v>0.44000000017695129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1098847.02</v>
      </c>
      <c r="D1256" s="2">
        <f>BILANCA!E252</f>
        <v>1083873.93</v>
      </c>
      <c r="E1256" s="2">
        <v>0</v>
      </c>
      <c r="F1256" s="2">
        <v>0</v>
      </c>
      <c r="G1256" s="3">
        <f t="shared" si="38"/>
        <v>803582.34048000001</v>
      </c>
      <c r="H1256" s="3">
        <f t="shared" si="41"/>
        <v>9.0000000083819032E-2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1098847.02</v>
      </c>
      <c r="D1257" s="2">
        <f>BILANCA!E253</f>
        <v>1083873.93</v>
      </c>
      <c r="E1257" s="2">
        <v>0</v>
      </c>
      <c r="F1257" s="2">
        <v>0</v>
      </c>
      <c r="G1257" s="3">
        <f t="shared" si="38"/>
        <v>806848.93536</v>
      </c>
      <c r="H1257" s="3">
        <f t="shared" si="41"/>
        <v>9.0000000083819032E-2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9263</v>
      </c>
      <c r="D1259" s="2">
        <f>BILANCA!E255</f>
        <v>-128640.81</v>
      </c>
      <c r="E1259" s="2">
        <v>0</v>
      </c>
      <c r="F1259" s="2">
        <v>0</v>
      </c>
      <c r="G1259" s="3">
        <f t="shared" si="38"/>
        <v>-61756.636379999996</v>
      </c>
      <c r="H1259" s="3">
        <f t="shared" si="41"/>
        <v>0.19000000000232831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25146.77</v>
      </c>
      <c r="D1260" s="2">
        <f>BILANCA!E256</f>
        <v>0</v>
      </c>
      <c r="E1260" s="2">
        <v>0</v>
      </c>
      <c r="F1260" s="2">
        <v>0</v>
      </c>
      <c r="G1260" s="3">
        <f t="shared" si="38"/>
        <v>6286.6925000000001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25146.77</v>
      </c>
      <c r="D1261" s="2">
        <f>BILANCA!E257</f>
        <v>0</v>
      </c>
      <c r="E1261" s="2">
        <v>0</v>
      </c>
      <c r="F1261" s="2">
        <v>0</v>
      </c>
      <c r="G1261" s="3">
        <f t="shared" si="38"/>
        <v>6311.8392700000004</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15883.77</v>
      </c>
      <c r="D1264" s="2">
        <f>BILANCA!E260</f>
        <v>128640.81</v>
      </c>
      <c r="E1264" s="2">
        <v>0</v>
      </c>
      <c r="F1264" s="2">
        <v>0</v>
      </c>
      <c r="G1264" s="3">
        <f t="shared" si="38"/>
        <v>69384.009059999997</v>
      </c>
      <c r="H1264" s="3">
        <f t="shared" si="41"/>
        <v>0.42000000000189175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121640.39</v>
      </c>
      <c r="E1265" s="2">
        <v>0</v>
      </c>
      <c r="F1265" s="2">
        <v>0</v>
      </c>
      <c r="G1265" s="3">
        <f t="shared" si="38"/>
        <v>62036.598899999997</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15883.77</v>
      </c>
      <c r="D1266" s="2">
        <f>BILANCA!E262</f>
        <v>7000.42</v>
      </c>
      <c r="E1266" s="2">
        <v>0</v>
      </c>
      <c r="F1266" s="2">
        <v>0</v>
      </c>
      <c r="G1266" s="3">
        <f t="shared" si="38"/>
        <v>7650.4601600000005</v>
      </c>
      <c r="H1266" s="3">
        <f t="shared" si="41"/>
        <v>0.6499999999996362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8489.89</v>
      </c>
      <c r="D1278" s="2">
        <f>BILANCA!E274</f>
        <v>121493.53</v>
      </c>
      <c r="E1278" s="2">
        <v>0</v>
      </c>
      <c r="F1278" s="2">
        <v>0</v>
      </c>
      <c r="G1278" s="3">
        <f t="shared" si="38"/>
        <v>67395.8226</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328.64</v>
      </c>
      <c r="D1281" s="2">
        <f>BILANCA!E277</f>
        <v>111862.59</v>
      </c>
      <c r="E1281" s="2">
        <v>0</v>
      </c>
      <c r="F1281" s="2">
        <v>0</v>
      </c>
      <c r="G1281" s="3">
        <f t="shared" si="48"/>
        <v>60718.585220000001</v>
      </c>
      <c r="H1281" s="3">
        <f t="shared" si="49"/>
        <v>0.7700000000035061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328.64</v>
      </c>
      <c r="D1287" s="2">
        <f>BILANCA!E283</f>
        <v>111862.59</v>
      </c>
      <c r="E1287" s="2">
        <v>0</v>
      </c>
      <c r="F1287" s="2">
        <v>0</v>
      </c>
      <c r="G1287" s="3">
        <f t="shared" si="48"/>
        <v>62062.908140000007</v>
      </c>
      <c r="H1287" s="3">
        <f t="shared" si="49"/>
        <v>0.7700000000035061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8161.25</v>
      </c>
      <c r="D1291" s="2">
        <f>BILANCA!E287</f>
        <v>9630.94</v>
      </c>
      <c r="E1291" s="2">
        <v>0</v>
      </c>
      <c r="F1291" s="2">
        <v>0</v>
      </c>
      <c r="G1291" s="3">
        <f t="shared" si="48"/>
        <v>7705.8995300000006</v>
      </c>
      <c r="H1291" s="3">
        <f t="shared" si="49"/>
        <v>0.30999999999949068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4954.22</v>
      </c>
      <c r="D1305" s="2">
        <f>BILANCA!E302</f>
        <v>5817.96</v>
      </c>
      <c r="E1305" s="2">
        <v>0</v>
      </c>
      <c r="F1305" s="2">
        <v>0</v>
      </c>
      <c r="G1305" s="3">
        <f t="shared" si="38"/>
        <v>4894.0913</v>
      </c>
      <c r="H1305" s="3">
        <f t="shared" si="41"/>
        <v>0.26000000000021828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20954.18</v>
      </c>
      <c r="D1306" s="2">
        <f>BILANCA!E303</f>
        <v>126054.77</v>
      </c>
      <c r="E1306" s="2">
        <v>0</v>
      </c>
      <c r="F1306" s="2">
        <v>0</v>
      </c>
      <c r="G1306" s="3">
        <f t="shared" si="38"/>
        <v>80826.861120000001</v>
      </c>
      <c r="H1306" s="3">
        <f t="shared" si="41"/>
        <v>0.4099999999962165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2965.57</v>
      </c>
      <c r="D1311" s="2">
        <f>BILANCA!E308</f>
        <v>8652.14</v>
      </c>
      <c r="E1311" s="2">
        <v>0</v>
      </c>
      <c r="F1311" s="2">
        <v>0</v>
      </c>
      <c r="G1311" s="3">
        <f t="shared" si="52"/>
        <v>6101.2248499999987</v>
      </c>
      <c r="H1311" s="3">
        <f t="shared" si="41"/>
        <v>0.56999999999925421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15291.2</v>
      </c>
      <c r="D1338" s="2">
        <f>BILANCA!E335</f>
        <v>7999.42</v>
      </c>
      <c r="E1338" s="2">
        <v>0</v>
      </c>
      <c r="F1338" s="2">
        <v>0</v>
      </c>
      <c r="G1338" s="3">
        <f t="shared" si="52"/>
        <v>10263.13312</v>
      </c>
      <c r="H1338" s="3">
        <f t="shared" si="41"/>
        <v>0.62000000000080036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1605.95</v>
      </c>
      <c r="D1339" s="2">
        <f>BILANCA!E336</f>
        <v>0</v>
      </c>
      <c r="E1339" s="2">
        <v>0</v>
      </c>
      <c r="F1339" s="2">
        <v>0</v>
      </c>
      <c r="G1339" s="3">
        <f t="shared" si="52"/>
        <v>528.35755000000006</v>
      </c>
      <c r="H1339" s="3">
        <f t="shared" si="41"/>
        <v>4.9999999999954525E-2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124488.38</v>
      </c>
      <c r="D1340" s="2">
        <f>BILANCA!E337</f>
        <v>140413.03</v>
      </c>
      <c r="E1340" s="2">
        <v>0</v>
      </c>
      <c r="F1340" s="2">
        <v>0</v>
      </c>
      <c r="G1340" s="3">
        <f t="shared" si="52"/>
        <v>133753.76519999999</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2965.57</v>
      </c>
      <c r="D1383" s="2">
        <f>BILANCA!E380</f>
        <v>4879.34</v>
      </c>
      <c r="E1383" s="2">
        <v>0</v>
      </c>
      <c r="F1383" s="2">
        <v>0</v>
      </c>
      <c r="G1383" s="3">
        <f t="shared" si="59"/>
        <v>4746.1452500000005</v>
      </c>
      <c r="H1383" s="3">
        <f t="shared" si="60"/>
        <v>0.76999999999998181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1650137.16</v>
      </c>
      <c r="D1510" s="2">
        <f>'RAS-funkcijski'!E114</f>
        <v>1879364.47</v>
      </c>
      <c r="E1510" s="2">
        <v>0</v>
      </c>
      <c r="F1510" s="2">
        <v>0</v>
      </c>
      <c r="G1510" s="3">
        <f t="shared" si="52"/>
        <v>594975.27099999995</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1569705.19</v>
      </c>
      <c r="D1511" s="2">
        <f>'RAS-funkcijski'!E115</f>
        <v>1805707.28</v>
      </c>
      <c r="E1511" s="2">
        <v>0</v>
      </c>
      <c r="F1511" s="2">
        <v>0</v>
      </c>
      <c r="G1511" s="3">
        <f t="shared" si="52"/>
        <v>575104.29224999994</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1569705.19</v>
      </c>
      <c r="D1513" s="2">
        <f>'RAS-funkcijski'!E117</f>
        <v>1805707.28</v>
      </c>
      <c r="E1513" s="2">
        <v>0</v>
      </c>
      <c r="F1513" s="2">
        <v>0</v>
      </c>
      <c r="G1513" s="3">
        <f t="shared" si="52"/>
        <v>585466.53174999997</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80431.97</v>
      </c>
      <c r="D1522" s="2">
        <f>'RAS-funkcijski'!E126</f>
        <v>73657.19</v>
      </c>
      <c r="E1522" s="2">
        <v>0</v>
      </c>
      <c r="F1522" s="2">
        <v>0</v>
      </c>
      <c r="G1522" s="3">
        <f t="shared" si="52"/>
        <v>27785.054700000001</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1650137.16</v>
      </c>
      <c r="D1537" s="14">
        <f>'RAS-funkcijski'!E141</f>
        <v>1879364.47</v>
      </c>
      <c r="E1537" s="14">
        <v>0</v>
      </c>
      <c r="F1537" s="14">
        <v>0</v>
      </c>
      <c r="G1537" s="15">
        <f t="shared" si="52"/>
        <v>741014.6557</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22563.75</v>
      </c>
      <c r="D1538" s="7">
        <f>'P-VRIO'!E5</f>
        <v>45571.26</v>
      </c>
      <c r="E1538" s="7">
        <v>0</v>
      </c>
      <c r="F1538" s="7">
        <v>0</v>
      </c>
      <c r="G1538" s="8">
        <f t="shared" si="52"/>
        <v>113.70627</v>
      </c>
      <c r="H1538" s="8">
        <f t="shared" si="63"/>
        <v>0.51000000000203727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45571.26</v>
      </c>
      <c r="E1539" s="2">
        <v>0</v>
      </c>
      <c r="F1539" s="2">
        <v>0</v>
      </c>
      <c r="G1539" s="3">
        <f t="shared" si="52"/>
        <v>182.28504000000001</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45571.26</v>
      </c>
      <c r="E1540" s="2">
        <v>0</v>
      </c>
      <c r="F1540" s="2">
        <v>0</v>
      </c>
      <c r="G1540" s="3">
        <f t="shared" si="52"/>
        <v>273.42756000000003</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45571.26</v>
      </c>
      <c r="E1542" s="2">
        <v>0</v>
      </c>
      <c r="F1542" s="2">
        <v>0</v>
      </c>
      <c r="G1542" s="3">
        <f t="shared" si="52"/>
        <v>455.71260000000001</v>
      </c>
      <c r="H1542" s="3">
        <f t="shared" si="63"/>
        <v>0.26000000000203727</v>
      </c>
      <c r="I1542" s="11">
        <f t="shared" si="64"/>
        <v>118.48527600092841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22563.75</v>
      </c>
      <c r="D1555" s="2">
        <f>'P-VRIO'!E22</f>
        <v>0</v>
      </c>
      <c r="E1555" s="2">
        <v>0</v>
      </c>
      <c r="F1555" s="2">
        <v>0</v>
      </c>
      <c r="G1555" s="3">
        <f t="shared" si="52"/>
        <v>406.14749999999998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22563.75</v>
      </c>
      <c r="D1556" s="2">
        <f>'P-VRIO'!E23</f>
        <v>0</v>
      </c>
      <c r="E1556" s="2">
        <v>0</v>
      </c>
      <c r="F1556" s="2">
        <v>0</v>
      </c>
      <c r="G1556" s="3">
        <f t="shared" si="52"/>
        <v>428.71125000000001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22563.75</v>
      </c>
      <c r="D1558" s="2">
        <f>'P-VRIO'!E25</f>
        <v>0</v>
      </c>
      <c r="E1558" s="2">
        <v>0</v>
      </c>
      <c r="F1558" s="2">
        <v>0</v>
      </c>
      <c r="G1558" s="3">
        <f t="shared" si="52"/>
        <v>473.83875</v>
      </c>
      <c r="H1558" s="3">
        <f t="shared" si="63"/>
        <v>0.25</v>
      </c>
      <c r="I1558" s="11">
        <f t="shared" si="66"/>
        <v>118.4596875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129059.9</v>
      </c>
      <c r="D1582" s="7"/>
      <c r="E1582" s="7">
        <v>0</v>
      </c>
      <c r="F1582" s="7">
        <v>0</v>
      </c>
      <c r="G1582" s="8">
        <f t="shared" ref="G1582:G1686" si="70">B1582/1000*C1582</f>
        <v>129.0599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1828073.54</v>
      </c>
      <c r="D1583" s="2">
        <v>0</v>
      </c>
      <c r="E1583" s="2">
        <v>0</v>
      </c>
      <c r="F1583" s="2">
        <v>0</v>
      </c>
      <c r="G1583" s="3">
        <f t="shared" si="70"/>
        <v>3656.1470800000002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32501.200000000001</v>
      </c>
      <c r="D1584" s="2">
        <v>0</v>
      </c>
      <c r="E1584" s="2">
        <v>0</v>
      </c>
      <c r="F1584" s="2">
        <v>0</v>
      </c>
      <c r="G1584" s="3">
        <f t="shared" si="70"/>
        <v>97.503600000000006</v>
      </c>
      <c r="H1584" s="3">
        <f t="shared" si="71"/>
        <v>0.2000000000007276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1781360.05</v>
      </c>
      <c r="D1585" s="2">
        <v>0</v>
      </c>
      <c r="E1585" s="2">
        <v>0</v>
      </c>
      <c r="F1585" s="2">
        <v>0</v>
      </c>
      <c r="G1585" s="3">
        <f t="shared" si="70"/>
        <v>7125.4402</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1547808.33</v>
      </c>
      <c r="D1586" s="2">
        <v>0</v>
      </c>
      <c r="E1586" s="2">
        <v>0</v>
      </c>
      <c r="F1586" s="2">
        <v>0</v>
      </c>
      <c r="G1586" s="3">
        <f t="shared" si="70"/>
        <v>7739.0416500000001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221341.51</v>
      </c>
      <c r="D1587" s="2">
        <v>0</v>
      </c>
      <c r="E1587" s="2">
        <v>0</v>
      </c>
      <c r="F1587" s="2">
        <v>0</v>
      </c>
      <c r="G1587" s="3">
        <f t="shared" si="70"/>
        <v>1328.0490600000001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11512.71</v>
      </c>
      <c r="D1591" s="2">
        <v>0</v>
      </c>
      <c r="E1591" s="2">
        <v>0</v>
      </c>
      <c r="F1591" s="2">
        <v>0</v>
      </c>
      <c r="G1591" s="3">
        <f t="shared" si="70"/>
        <v>115.1271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697.5</v>
      </c>
      <c r="D1592" s="2">
        <v>0</v>
      </c>
      <c r="E1592" s="2">
        <v>0</v>
      </c>
      <c r="F1592" s="2">
        <v>0</v>
      </c>
      <c r="G1592" s="3">
        <f t="shared" si="70"/>
        <v>7.6724999999999994</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14212.29</v>
      </c>
      <c r="D1594" s="2">
        <v>0</v>
      </c>
      <c r="E1594" s="2">
        <v>0</v>
      </c>
      <c r="F1594" s="2">
        <v>0</v>
      </c>
      <c r="G1594" s="3">
        <f t="shared" si="70"/>
        <v>184.75977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1811841.07</v>
      </c>
      <c r="D1602" s="2">
        <v>0</v>
      </c>
      <c r="E1602" s="2">
        <v>0</v>
      </c>
      <c r="F1602" s="2">
        <v>0</v>
      </c>
      <c r="G1602" s="3">
        <f t="shared" si="70"/>
        <v>38048.662470000003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30587.43</v>
      </c>
      <c r="D1603" s="2">
        <v>0</v>
      </c>
      <c r="E1603" s="2">
        <v>0</v>
      </c>
      <c r="F1603" s="2">
        <v>0</v>
      </c>
      <c r="G1603" s="3">
        <f t="shared" si="70"/>
        <v>672.92345999999998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1767041.35</v>
      </c>
      <c r="D1604" s="2">
        <v>0</v>
      </c>
      <c r="E1604" s="2">
        <v>0</v>
      </c>
      <c r="F1604" s="2">
        <v>0</v>
      </c>
      <c r="G1604" s="3">
        <f t="shared" si="70"/>
        <v>40641.951050000003</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1533690.58</v>
      </c>
      <c r="D1605" s="2">
        <v>0</v>
      </c>
      <c r="E1605" s="2">
        <v>0</v>
      </c>
      <c r="F1605" s="2">
        <v>0</v>
      </c>
      <c r="G1605" s="3">
        <f t="shared" si="70"/>
        <v>36808.573920000003</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221423.78</v>
      </c>
      <c r="D1606" s="2">
        <v>0</v>
      </c>
      <c r="E1606" s="2">
        <v>0</v>
      </c>
      <c r="F1606" s="2">
        <v>0</v>
      </c>
      <c r="G1606" s="3">
        <f t="shared" si="70"/>
        <v>5535.5945000000002</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11229.49</v>
      </c>
      <c r="D1610" s="2">
        <v>0</v>
      </c>
      <c r="E1610" s="2">
        <v>0</v>
      </c>
      <c r="F1610" s="2">
        <v>0</v>
      </c>
      <c r="G1610" s="3">
        <f t="shared" si="70"/>
        <v>325.65521000000001</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697.5</v>
      </c>
      <c r="D1611" s="2">
        <v>0</v>
      </c>
      <c r="E1611" s="2">
        <v>0</v>
      </c>
      <c r="F1611" s="2">
        <v>0</v>
      </c>
      <c r="G1611" s="3">
        <f t="shared" si="70"/>
        <v>20.925000000000001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14212.29</v>
      </c>
      <c r="D1613" s="2">
        <v>0</v>
      </c>
      <c r="E1613" s="2">
        <v>0</v>
      </c>
      <c r="F1613" s="2">
        <v>0</v>
      </c>
      <c r="G1613" s="3">
        <f t="shared" si="70"/>
        <v>454.79328000000004</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145292.36999999988</v>
      </c>
      <c r="D1621" s="2">
        <v>0</v>
      </c>
      <c r="E1621" s="2">
        <v>0</v>
      </c>
      <c r="F1621" s="2">
        <v>0</v>
      </c>
      <c r="G1621" s="3">
        <f t="shared" si="70"/>
        <v>5811.6947999999957</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145292.37</v>
      </c>
      <c r="D1681" s="2">
        <v>0</v>
      </c>
      <c r="E1681" s="2">
        <v>0</v>
      </c>
      <c r="F1681" s="2">
        <v>0</v>
      </c>
      <c r="G1681" s="3">
        <f t="shared" si="70"/>
        <v>14529.237000000001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5178.34</v>
      </c>
      <c r="D1682" s="2">
        <v>0</v>
      </c>
      <c r="E1682" s="2">
        <v>0</v>
      </c>
      <c r="F1682" s="2">
        <v>0</v>
      </c>
      <c r="G1682" s="3">
        <f t="shared" si="70"/>
        <v>523.01233999999999</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140114.03</v>
      </c>
      <c r="D1683" s="2">
        <v>0</v>
      </c>
      <c r="E1683" s="2">
        <v>0</v>
      </c>
      <c r="F1683" s="2">
        <v>0</v>
      </c>
      <c r="G1683" s="3">
        <f t="shared" si="70"/>
        <v>14291.63106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1" t="s">
        <v>2128</v>
      </c>
      <c r="B59" s="397" t="s">
        <v>2129</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10895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1643272.8900000001</v>
      </c>
      <c r="I17" s="275">
        <f>'PR-RAS'!E6</f>
        <v>1741460.6600000001</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1621839.59</v>
      </c>
      <c r="I18" s="275">
        <f>'PR-RAS'!E152</f>
        <v>1865152.18</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9262.9999999999818</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128640.80999999982</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1098847.02</v>
      </c>
      <c r="I22" s="275">
        <f>BILANCA!E7</f>
        <v>1083873.93</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146812.79</v>
      </c>
      <c r="I23" s="275">
        <f>BILANCA!E69</f>
        <v>138145.08999999997</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129059.90000000001</v>
      </c>
      <c r="I24" s="275">
        <f>BILANCA!E177</f>
        <v>145292.37</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1116599.9099999999</v>
      </c>
      <c r="I25" s="275">
        <f>BILANCA!E251</f>
        <v>1076726.6499999999</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1650137.16</v>
      </c>
      <c r="I30" s="275">
        <f>'RAS-funkcijski'!E114</f>
        <v>1879364.47</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1650137.16</v>
      </c>
      <c r="I31" s="275">
        <f>'RAS-funkcijski'!E141</f>
        <v>1879364.47</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22563.75</v>
      </c>
      <c r="I33" s="275">
        <f>'P-VRIO'!E5</f>
        <v>45571.26</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22563.75</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129059.9</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145292.36999999988</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145292.37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2" zoomScaleNormal="10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1643272.8900000001</v>
      </c>
      <c r="E6" s="60">
        <f>E7+E43+E49+E82+E106+E125+E134+E140</f>
        <v>1741460.6600000001</v>
      </c>
      <c r="F6" s="45">
        <f t="shared" ref="F6:F132" si="0">IF(D6&lt;&gt;0,IF(E6/D6&gt;=100,"&gt;&gt;100",E6/D6*100),"-")</f>
        <v>105.97513478117442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1318127.33</v>
      </c>
      <c r="E49" s="60">
        <f>E50+E53+E58+E61+E64+E68+E71+E74+E77</f>
        <v>1402275.3800000001</v>
      </c>
      <c r="F49" s="45">
        <f t="shared" si="0"/>
        <v>106.38390905679802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1318127.33</v>
      </c>
      <c r="E68" s="60">
        <f t="shared" si="11"/>
        <v>1402275.3800000001</v>
      </c>
      <c r="F68" s="45">
        <f t="shared" si="0"/>
        <v>106.38390905679802</v>
      </c>
    </row>
    <row r="69" spans="1:6" ht="12.75" customHeight="1" x14ac:dyDescent="0.2">
      <c r="A69" s="63" t="s">
        <v>141</v>
      </c>
      <c r="B69" s="64" t="s">
        <v>142</v>
      </c>
      <c r="C69" s="247" t="s">
        <v>141</v>
      </c>
      <c r="D69" s="194">
        <v>1311177.53</v>
      </c>
      <c r="E69" s="194">
        <v>1395527.51</v>
      </c>
      <c r="F69" s="45">
        <f t="shared" si="0"/>
        <v>106.43314715742574</v>
      </c>
    </row>
    <row r="70" spans="1:6" ht="24" x14ac:dyDescent="0.2">
      <c r="A70" s="63" t="s">
        <v>143</v>
      </c>
      <c r="B70" s="64" t="s">
        <v>144</v>
      </c>
      <c r="C70" s="247" t="s">
        <v>143</v>
      </c>
      <c r="D70" s="194">
        <v>6949.8</v>
      </c>
      <c r="E70" s="194">
        <v>6747.87</v>
      </c>
      <c r="F70" s="45">
        <f t="shared" si="0"/>
        <v>97.09444876111543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59747.42</v>
      </c>
      <c r="E106" s="60">
        <f>E107+E112+E120+E124</f>
        <v>61383.54</v>
      </c>
      <c r="F106" s="45">
        <f t="shared" si="0"/>
        <v>102.73839439426841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59747.42</v>
      </c>
      <c r="E112" s="60">
        <f t="shared" si="20"/>
        <v>61383.54</v>
      </c>
      <c r="F112" s="45">
        <f t="shared" si="0"/>
        <v>102.73839439426841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59747.42</v>
      </c>
      <c r="E117" s="194">
        <v>61383.54</v>
      </c>
      <c r="F117" s="45">
        <f t="shared" si="0"/>
        <v>102.73839439426841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5000</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5000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260398.14</v>
      </c>
      <c r="E134" s="60">
        <f t="shared" si="25"/>
        <v>277801.74</v>
      </c>
      <c r="F134" s="45">
        <f t="shared" ref="F134:F229" si="26">IF(D134&lt;&gt;0,IF(E134/D134&gt;=100,"&gt;&gt;100",E134/D134*100),"-")</f>
        <v>106.68345787723368</v>
      </c>
    </row>
    <row r="135" spans="1:6" ht="24" x14ac:dyDescent="0.2">
      <c r="A135" s="63">
        <v>671</v>
      </c>
      <c r="B135" s="182" t="s">
        <v>273</v>
      </c>
      <c r="C135" s="247" t="s">
        <v>274</v>
      </c>
      <c r="D135" s="60">
        <f t="shared" ref="D135:E135" si="27">SUM(D136:D138)</f>
        <v>260398.14</v>
      </c>
      <c r="E135" s="60">
        <f t="shared" si="27"/>
        <v>277801.74</v>
      </c>
      <c r="F135" s="45">
        <f t="shared" si="26"/>
        <v>106.68345787723368</v>
      </c>
    </row>
    <row r="136" spans="1:6" ht="12.75" customHeight="1" x14ac:dyDescent="0.2">
      <c r="A136" s="63">
        <v>6711</v>
      </c>
      <c r="B136" s="65" t="s">
        <v>275</v>
      </c>
      <c r="C136" s="247" t="s">
        <v>276</v>
      </c>
      <c r="D136" s="194">
        <v>259934.14</v>
      </c>
      <c r="E136" s="194">
        <v>277337.74</v>
      </c>
      <c r="F136" s="45">
        <f t="shared" si="26"/>
        <v>106.69538830105193</v>
      </c>
    </row>
    <row r="137" spans="1:6" ht="24" x14ac:dyDescent="0.2">
      <c r="A137" s="63">
        <v>6712</v>
      </c>
      <c r="B137" s="182" t="s">
        <v>277</v>
      </c>
      <c r="C137" s="247" t="s">
        <v>278</v>
      </c>
      <c r="D137" s="194">
        <v>464</v>
      </c>
      <c r="E137" s="194">
        <v>464</v>
      </c>
      <c r="F137" s="45">
        <f t="shared" si="26"/>
        <v>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1621839.59</v>
      </c>
      <c r="E152" s="60">
        <f>E153+E164+E202+E221+E230+E262+E273</f>
        <v>1865152.18</v>
      </c>
      <c r="F152" s="45">
        <f t="shared" si="26"/>
        <v>115.00225987207526</v>
      </c>
    </row>
    <row r="153" spans="1:6" ht="12.75" customHeight="1" x14ac:dyDescent="0.2">
      <c r="A153" s="63">
        <v>31</v>
      </c>
      <c r="B153" s="64" t="s">
        <v>308</v>
      </c>
      <c r="C153" s="247" t="s">
        <v>3</v>
      </c>
      <c r="D153" s="60">
        <f t="shared" ref="D153:E153" si="30">D154+D159+D160</f>
        <v>1397979.6300000001</v>
      </c>
      <c r="E153" s="60">
        <f t="shared" si="30"/>
        <v>1629724.3</v>
      </c>
      <c r="F153" s="45">
        <f t="shared" si="26"/>
        <v>116.57711350200431</v>
      </c>
    </row>
    <row r="154" spans="1:6" ht="12.75" customHeight="1" x14ac:dyDescent="0.2">
      <c r="A154" s="63">
        <v>311</v>
      </c>
      <c r="B154" s="64" t="s">
        <v>309</v>
      </c>
      <c r="C154" s="247" t="s">
        <v>310</v>
      </c>
      <c r="D154" s="60">
        <f t="shared" ref="D154:E154" si="31">SUM(D155:D158)</f>
        <v>1157776.81</v>
      </c>
      <c r="E154" s="60">
        <f t="shared" si="31"/>
        <v>1352287.6900000002</v>
      </c>
      <c r="F154" s="45">
        <f t="shared" si="26"/>
        <v>116.80037795885721</v>
      </c>
    </row>
    <row r="155" spans="1:6" ht="12.75" customHeight="1" x14ac:dyDescent="0.2">
      <c r="A155" s="63">
        <v>3111</v>
      </c>
      <c r="B155" s="64" t="s">
        <v>311</v>
      </c>
      <c r="C155" s="247" t="s">
        <v>312</v>
      </c>
      <c r="D155" s="194">
        <v>1137721.24</v>
      </c>
      <c r="E155" s="194">
        <v>1325432.54</v>
      </c>
      <c r="F155" s="45">
        <f t="shared" si="26"/>
        <v>116.49888332927669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13832.3</v>
      </c>
      <c r="E157" s="194">
        <v>21696.78</v>
      </c>
      <c r="F157" s="45">
        <f t="shared" si="26"/>
        <v>156.85590971855729</v>
      </c>
    </row>
    <row r="158" spans="1:6" ht="12.75" customHeight="1" x14ac:dyDescent="0.2">
      <c r="A158" s="63">
        <v>3114</v>
      </c>
      <c r="B158" s="65" t="s">
        <v>317</v>
      </c>
      <c r="C158" s="247" t="s">
        <v>318</v>
      </c>
      <c r="D158" s="194">
        <v>6223.27</v>
      </c>
      <c r="E158" s="194">
        <v>5158.37</v>
      </c>
      <c r="F158" s="45">
        <f t="shared" si="26"/>
        <v>82.88841718260656</v>
      </c>
    </row>
    <row r="159" spans="1:6" ht="12.75" customHeight="1" x14ac:dyDescent="0.2">
      <c r="A159" s="63">
        <v>312</v>
      </c>
      <c r="B159" s="65" t="s">
        <v>319</v>
      </c>
      <c r="C159" s="247" t="s">
        <v>320</v>
      </c>
      <c r="D159" s="194">
        <v>49058.61</v>
      </c>
      <c r="E159" s="194">
        <v>54309.13</v>
      </c>
      <c r="F159" s="45">
        <f t="shared" si="26"/>
        <v>110.70254538398049</v>
      </c>
    </row>
    <row r="160" spans="1:6" ht="12.75" customHeight="1" x14ac:dyDescent="0.2">
      <c r="A160" s="63">
        <v>313</v>
      </c>
      <c r="B160" s="65" t="s">
        <v>321</v>
      </c>
      <c r="C160" s="247" t="s">
        <v>322</v>
      </c>
      <c r="D160" s="60">
        <f t="shared" ref="D160:E160" si="32">SUM(D161:D163)</f>
        <v>191144.21</v>
      </c>
      <c r="E160" s="60">
        <f t="shared" si="32"/>
        <v>223127.48</v>
      </c>
      <c r="F160" s="45">
        <f t="shared" si="26"/>
        <v>116.73253403804384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191144.02</v>
      </c>
      <c r="E162" s="194">
        <v>223127.48</v>
      </c>
      <c r="F162" s="45">
        <f t="shared" si="26"/>
        <v>116.73265007191959</v>
      </c>
    </row>
    <row r="163" spans="1:6" ht="12.75" customHeight="1" x14ac:dyDescent="0.2">
      <c r="A163" s="63">
        <v>3133</v>
      </c>
      <c r="B163" s="64" t="s">
        <v>327</v>
      </c>
      <c r="C163" s="247" t="s">
        <v>328</v>
      </c>
      <c r="D163" s="194">
        <v>0.19</v>
      </c>
      <c r="E163" s="194">
        <v>0</v>
      </c>
      <c r="F163" s="45">
        <f t="shared" si="26"/>
        <v>0</v>
      </c>
    </row>
    <row r="164" spans="1:6" ht="12.75" customHeight="1" x14ac:dyDescent="0.2">
      <c r="A164" s="70">
        <v>32</v>
      </c>
      <c r="B164" s="65" t="s">
        <v>329</v>
      </c>
      <c r="C164" s="247" t="s">
        <v>330</v>
      </c>
      <c r="D164" s="60">
        <f>D165+D170+D178+D188+D189+D194</f>
        <v>212724.73</v>
      </c>
      <c r="E164" s="60">
        <f>E165+E170+E178+E188+E189+E194</f>
        <v>223217.67</v>
      </c>
      <c r="F164" s="45">
        <f t="shared" si="26"/>
        <v>104.93263759225361</v>
      </c>
    </row>
    <row r="165" spans="1:6" ht="12.75" customHeight="1" x14ac:dyDescent="0.2">
      <c r="A165" s="63">
        <v>321</v>
      </c>
      <c r="B165" s="64" t="s">
        <v>331</v>
      </c>
      <c r="C165" s="247" t="s">
        <v>332</v>
      </c>
      <c r="D165" s="60">
        <f t="shared" ref="D165:E165" si="33">SUM(D166:D169)</f>
        <v>30892.780000000002</v>
      </c>
      <c r="E165" s="60">
        <f t="shared" si="33"/>
        <v>31799.040000000001</v>
      </c>
      <c r="F165" s="45">
        <f t="shared" si="26"/>
        <v>102.93356570693864</v>
      </c>
    </row>
    <row r="166" spans="1:6" ht="12.75" customHeight="1" x14ac:dyDescent="0.2">
      <c r="A166" s="63">
        <v>3211</v>
      </c>
      <c r="B166" s="64" t="s">
        <v>333</v>
      </c>
      <c r="C166" s="247" t="s">
        <v>334</v>
      </c>
      <c r="D166" s="194">
        <v>6075.1</v>
      </c>
      <c r="E166" s="194">
        <v>5508.98</v>
      </c>
      <c r="F166" s="45">
        <f t="shared" si="26"/>
        <v>90.681305657520028</v>
      </c>
    </row>
    <row r="167" spans="1:6" ht="12.75" customHeight="1" x14ac:dyDescent="0.2">
      <c r="A167" s="63">
        <v>3212</v>
      </c>
      <c r="B167" s="64" t="s">
        <v>335</v>
      </c>
      <c r="C167" s="247" t="s">
        <v>336</v>
      </c>
      <c r="D167" s="194">
        <v>23397.88</v>
      </c>
      <c r="E167" s="194">
        <v>24954.560000000001</v>
      </c>
      <c r="F167" s="45">
        <f t="shared" si="26"/>
        <v>106.65308139027981</v>
      </c>
    </row>
    <row r="168" spans="1:6" ht="12.75" customHeight="1" x14ac:dyDescent="0.2">
      <c r="A168" s="63">
        <v>3213</v>
      </c>
      <c r="B168" s="64" t="s">
        <v>337</v>
      </c>
      <c r="C168" s="247" t="s">
        <v>338</v>
      </c>
      <c r="D168" s="194">
        <v>904.8</v>
      </c>
      <c r="E168" s="194">
        <v>680</v>
      </c>
      <c r="F168" s="45">
        <f t="shared" si="26"/>
        <v>75.154730327144122</v>
      </c>
    </row>
    <row r="169" spans="1:6" ht="12.75" customHeight="1" x14ac:dyDescent="0.2">
      <c r="A169" s="63">
        <v>3214</v>
      </c>
      <c r="B169" s="64" t="s">
        <v>339</v>
      </c>
      <c r="C169" s="247" t="s">
        <v>340</v>
      </c>
      <c r="D169" s="194">
        <v>515</v>
      </c>
      <c r="E169" s="194">
        <v>655.5</v>
      </c>
      <c r="F169" s="45">
        <f t="shared" si="26"/>
        <v>127.28155339805825</v>
      </c>
    </row>
    <row r="170" spans="1:6" ht="12.75" customHeight="1" x14ac:dyDescent="0.2">
      <c r="A170" s="63">
        <v>322</v>
      </c>
      <c r="B170" s="64" t="s">
        <v>341</v>
      </c>
      <c r="C170" s="247" t="s">
        <v>342</v>
      </c>
      <c r="D170" s="60">
        <f t="shared" ref="D170:E170" si="34">SUM(D171:D177)</f>
        <v>125104.51</v>
      </c>
      <c r="E170" s="60">
        <f t="shared" si="34"/>
        <v>129363.58000000002</v>
      </c>
      <c r="F170" s="45">
        <f t="shared" si="26"/>
        <v>103.40440964118723</v>
      </c>
    </row>
    <row r="171" spans="1:6" ht="12.75" customHeight="1" x14ac:dyDescent="0.2">
      <c r="A171" s="63">
        <v>3221</v>
      </c>
      <c r="B171" s="64" t="s">
        <v>343</v>
      </c>
      <c r="C171" s="247" t="s">
        <v>344</v>
      </c>
      <c r="D171" s="194">
        <v>16466.52</v>
      </c>
      <c r="E171" s="194">
        <v>17985.509999999998</v>
      </c>
      <c r="F171" s="45">
        <f t="shared" si="26"/>
        <v>109.22471779100866</v>
      </c>
    </row>
    <row r="172" spans="1:6" ht="12.75" customHeight="1" x14ac:dyDescent="0.2">
      <c r="A172" s="63">
        <v>3222</v>
      </c>
      <c r="B172" s="64" t="s">
        <v>345</v>
      </c>
      <c r="C172" s="247" t="s">
        <v>346</v>
      </c>
      <c r="D172" s="194">
        <v>79045.97</v>
      </c>
      <c r="E172" s="194">
        <v>72793.19</v>
      </c>
      <c r="F172" s="45">
        <f t="shared" si="26"/>
        <v>92.08969160603634</v>
      </c>
    </row>
    <row r="173" spans="1:6" ht="12.75" customHeight="1" x14ac:dyDescent="0.2">
      <c r="A173" s="63">
        <v>3223</v>
      </c>
      <c r="B173" s="65" t="s">
        <v>347</v>
      </c>
      <c r="C173" s="247" t="s">
        <v>348</v>
      </c>
      <c r="D173" s="194">
        <v>24816.560000000001</v>
      </c>
      <c r="E173" s="194">
        <v>33344.9</v>
      </c>
      <c r="F173" s="45">
        <f t="shared" si="26"/>
        <v>134.36552044280111</v>
      </c>
    </row>
    <row r="174" spans="1:6" ht="12.75" customHeight="1" x14ac:dyDescent="0.2">
      <c r="A174" s="63">
        <v>3224</v>
      </c>
      <c r="B174" s="65" t="s">
        <v>349</v>
      </c>
      <c r="C174" s="247" t="s">
        <v>350</v>
      </c>
      <c r="D174" s="194">
        <v>2451.13</v>
      </c>
      <c r="E174" s="194">
        <v>3122.6</v>
      </c>
      <c r="F174" s="45">
        <f t="shared" si="26"/>
        <v>127.39430385169288</v>
      </c>
    </row>
    <row r="175" spans="1:6" ht="12.75" customHeight="1" x14ac:dyDescent="0.2">
      <c r="A175" s="63">
        <v>3225</v>
      </c>
      <c r="B175" s="65" t="s">
        <v>351</v>
      </c>
      <c r="C175" s="247" t="s">
        <v>352</v>
      </c>
      <c r="D175" s="194">
        <v>1641.18</v>
      </c>
      <c r="E175" s="194">
        <v>2117.38</v>
      </c>
      <c r="F175" s="45">
        <f t="shared" si="26"/>
        <v>129.0157082099465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683.15</v>
      </c>
      <c r="E177" s="194">
        <v>0</v>
      </c>
      <c r="F177" s="45">
        <f t="shared" si="26"/>
        <v>0</v>
      </c>
    </row>
    <row r="178" spans="1:6" ht="12.75" customHeight="1" x14ac:dyDescent="0.2">
      <c r="A178" s="63">
        <v>323</v>
      </c>
      <c r="B178" s="65" t="s">
        <v>357</v>
      </c>
      <c r="C178" s="247" t="s">
        <v>358</v>
      </c>
      <c r="D178" s="60">
        <f t="shared" ref="D178:E178" si="35">SUM(D179:D187)</f>
        <v>50307.700000000004</v>
      </c>
      <c r="E178" s="60">
        <f t="shared" si="35"/>
        <v>54992.859999999993</v>
      </c>
      <c r="F178" s="45">
        <f t="shared" si="26"/>
        <v>109.31300775030459</v>
      </c>
    </row>
    <row r="179" spans="1:6" ht="12.75" customHeight="1" x14ac:dyDescent="0.2">
      <c r="A179" s="63">
        <v>3231</v>
      </c>
      <c r="B179" s="65" t="s">
        <v>359</v>
      </c>
      <c r="C179" s="247" t="s">
        <v>360</v>
      </c>
      <c r="D179" s="194">
        <v>4046.92</v>
      </c>
      <c r="E179" s="194">
        <v>4142.17</v>
      </c>
      <c r="F179" s="45">
        <f t="shared" si="26"/>
        <v>102.35364178189835</v>
      </c>
    </row>
    <row r="180" spans="1:6" ht="12.75" customHeight="1" x14ac:dyDescent="0.2">
      <c r="A180" s="63">
        <v>3232</v>
      </c>
      <c r="B180" s="65" t="s">
        <v>361</v>
      </c>
      <c r="C180" s="247" t="s">
        <v>362</v>
      </c>
      <c r="D180" s="194">
        <v>21463.09</v>
      </c>
      <c r="E180" s="194">
        <v>19301.099999999999</v>
      </c>
      <c r="F180" s="45">
        <f t="shared" si="26"/>
        <v>89.926939690417356</v>
      </c>
    </row>
    <row r="181" spans="1:6" ht="12.75" customHeight="1" x14ac:dyDescent="0.2">
      <c r="A181" s="63">
        <v>3233</v>
      </c>
      <c r="B181" s="65" t="s">
        <v>363</v>
      </c>
      <c r="C181" s="247" t="s">
        <v>364</v>
      </c>
      <c r="D181" s="194">
        <v>0</v>
      </c>
      <c r="E181" s="194">
        <v>690</v>
      </c>
      <c r="F181" s="45" t="str">
        <f t="shared" si="26"/>
        <v>-</v>
      </c>
    </row>
    <row r="182" spans="1:6" ht="12.75" customHeight="1" x14ac:dyDescent="0.2">
      <c r="A182" s="63">
        <v>3234</v>
      </c>
      <c r="B182" s="65" t="s">
        <v>365</v>
      </c>
      <c r="C182" s="247" t="s">
        <v>366</v>
      </c>
      <c r="D182" s="194">
        <v>10627.89</v>
      </c>
      <c r="E182" s="194">
        <v>9470.99</v>
      </c>
      <c r="F182" s="45">
        <f t="shared" si="26"/>
        <v>89.114490270411167</v>
      </c>
    </row>
    <row r="183" spans="1:6" ht="12.75" customHeight="1" x14ac:dyDescent="0.2">
      <c r="A183" s="63">
        <v>3235</v>
      </c>
      <c r="B183" s="64" t="s">
        <v>367</v>
      </c>
      <c r="C183" s="247" t="s">
        <v>368</v>
      </c>
      <c r="D183" s="194">
        <v>2741.06</v>
      </c>
      <c r="E183" s="194">
        <v>3002.24</v>
      </c>
      <c r="F183" s="45">
        <f t="shared" si="26"/>
        <v>109.52843060713737</v>
      </c>
    </row>
    <row r="184" spans="1:6" ht="12.75" customHeight="1" x14ac:dyDescent="0.2">
      <c r="A184" s="63">
        <v>3236</v>
      </c>
      <c r="B184" s="64" t="s">
        <v>369</v>
      </c>
      <c r="C184" s="247" t="s">
        <v>370</v>
      </c>
      <c r="D184" s="194">
        <v>4479.47</v>
      </c>
      <c r="E184" s="194">
        <v>3602.23</v>
      </c>
      <c r="F184" s="45">
        <f t="shared" si="26"/>
        <v>80.416433194105551</v>
      </c>
    </row>
    <row r="185" spans="1:6" ht="12.75" customHeight="1" x14ac:dyDescent="0.2">
      <c r="A185" s="63">
        <v>3237</v>
      </c>
      <c r="B185" s="64" t="s">
        <v>371</v>
      </c>
      <c r="C185" s="247" t="s">
        <v>372</v>
      </c>
      <c r="D185" s="194">
        <v>229.51</v>
      </c>
      <c r="E185" s="194">
        <v>1453.6</v>
      </c>
      <c r="F185" s="45">
        <f t="shared" si="26"/>
        <v>633.34930939828325</v>
      </c>
    </row>
    <row r="186" spans="1:6" ht="12.75" customHeight="1" x14ac:dyDescent="0.2">
      <c r="A186" s="63">
        <v>3238</v>
      </c>
      <c r="B186" s="64" t="s">
        <v>373</v>
      </c>
      <c r="C186" s="247" t="s">
        <v>374</v>
      </c>
      <c r="D186" s="194">
        <v>3824.39</v>
      </c>
      <c r="E186" s="194">
        <v>4169.28</v>
      </c>
      <c r="F186" s="45">
        <f t="shared" si="26"/>
        <v>109.01817021799553</v>
      </c>
    </row>
    <row r="187" spans="1:6" ht="12.75" customHeight="1" x14ac:dyDescent="0.2">
      <c r="A187" s="63">
        <v>3239</v>
      </c>
      <c r="B187" s="64" t="s">
        <v>375</v>
      </c>
      <c r="C187" s="247" t="s">
        <v>376</v>
      </c>
      <c r="D187" s="194">
        <v>2895.37</v>
      </c>
      <c r="E187" s="194">
        <v>9161.25</v>
      </c>
      <c r="F187" s="45">
        <f t="shared" si="26"/>
        <v>316.41033788427728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6419.7400000000007</v>
      </c>
      <c r="E194" s="60">
        <f t="shared" si="36"/>
        <v>7062.1900000000005</v>
      </c>
      <c r="F194" s="45">
        <f t="shared" si="26"/>
        <v>110.00741463049906</v>
      </c>
    </row>
    <row r="195" spans="1:6" ht="12.75" customHeight="1" x14ac:dyDescent="0.2">
      <c r="A195" s="63">
        <v>3291</v>
      </c>
      <c r="B195" s="183" t="s">
        <v>391</v>
      </c>
      <c r="C195" s="247" t="s">
        <v>392</v>
      </c>
      <c r="D195" s="194">
        <v>199.63</v>
      </c>
      <c r="E195" s="194">
        <v>0</v>
      </c>
      <c r="F195" s="45">
        <f t="shared" si="26"/>
        <v>0</v>
      </c>
    </row>
    <row r="196" spans="1:6" ht="12.75" customHeight="1" x14ac:dyDescent="0.2">
      <c r="A196" s="63">
        <v>3292</v>
      </c>
      <c r="B196" s="64" t="s">
        <v>393</v>
      </c>
      <c r="C196" s="247" t="s">
        <v>394</v>
      </c>
      <c r="D196" s="194">
        <v>4044.57</v>
      </c>
      <c r="E196" s="194">
        <v>2699.91</v>
      </c>
      <c r="F196" s="45">
        <f t="shared" si="26"/>
        <v>66.753944177007682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1311.48</v>
      </c>
      <c r="E199" s="194">
        <v>2623.44</v>
      </c>
      <c r="F199" s="45">
        <f t="shared" si="26"/>
        <v>200.03659987190042</v>
      </c>
    </row>
    <row r="200" spans="1:6" ht="12.75" customHeight="1" x14ac:dyDescent="0.2">
      <c r="A200" s="63" t="s">
        <v>401</v>
      </c>
      <c r="B200" s="64" t="s">
        <v>402</v>
      </c>
      <c r="C200" s="247" t="s">
        <v>401</v>
      </c>
      <c r="D200" s="194">
        <v>99.55</v>
      </c>
      <c r="E200" s="194">
        <v>0</v>
      </c>
      <c r="F200" s="45">
        <f t="shared" si="26"/>
        <v>0</v>
      </c>
    </row>
    <row r="201" spans="1:6" ht="12.75" customHeight="1" x14ac:dyDescent="0.2">
      <c r="A201" s="63">
        <v>3299</v>
      </c>
      <c r="B201" s="64" t="s">
        <v>403</v>
      </c>
      <c r="C201" s="247" t="s">
        <v>404</v>
      </c>
      <c r="D201" s="194">
        <v>654.51</v>
      </c>
      <c r="E201" s="194">
        <v>1613.84</v>
      </c>
      <c r="F201" s="45">
        <f t="shared" si="26"/>
        <v>246.57224488548684</v>
      </c>
    </row>
    <row r="202" spans="1:6" ht="12.75" customHeight="1" x14ac:dyDescent="0.2">
      <c r="A202" s="63">
        <v>34</v>
      </c>
      <c r="B202" s="183" t="s">
        <v>405</v>
      </c>
      <c r="C202" s="247" t="s">
        <v>406</v>
      </c>
      <c r="D202" s="60">
        <f t="shared" ref="D202:E202" si="37">D203+D208+D216</f>
        <v>32.47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32.47</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32.47</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326">
        <v>0</v>
      </c>
      <c r="F239" s="45" t="str">
        <f t="shared" si="44"/>
        <v>-</v>
      </c>
    </row>
    <row r="240" spans="1:6" ht="24" x14ac:dyDescent="0.2">
      <c r="A240" s="63" t="s">
        <v>481</v>
      </c>
      <c r="B240" s="65" t="s">
        <v>482</v>
      </c>
      <c r="C240" s="248" t="s">
        <v>481</v>
      </c>
      <c r="D240" s="194">
        <v>0</v>
      </c>
      <c r="E240" s="326">
        <v>0</v>
      </c>
      <c r="F240" s="45" t="str">
        <f t="shared" si="44"/>
        <v>-</v>
      </c>
    </row>
    <row r="241" spans="1:6" ht="24" x14ac:dyDescent="0.2">
      <c r="A241" s="63" t="s">
        <v>483</v>
      </c>
      <c r="B241" s="65" t="s">
        <v>484</v>
      </c>
      <c r="C241" s="248" t="s">
        <v>483</v>
      </c>
      <c r="D241" s="194">
        <v>0</v>
      </c>
      <c r="E241" s="326">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10777.76</v>
      </c>
      <c r="E262" s="60">
        <f t="shared" si="55"/>
        <v>11512.71</v>
      </c>
      <c r="F262" s="45">
        <f t="shared" ref="F262:F268" si="56">IF(D262&lt;&gt;0,IF(E262/D262&gt;=100,"&gt;&gt;100",E262/D262*100),"-")</f>
        <v>106.81913495939786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10777.76</v>
      </c>
      <c r="E269" s="60">
        <f t="shared" si="58"/>
        <v>11512.71</v>
      </c>
      <c r="F269" s="45">
        <f t="shared" ref="F269:F272" si="59">IF(D269&lt;&gt;0,IF(E269/D269&gt;=100,"&gt;&gt;100",E269/D269*100),"-")</f>
        <v>106.81913495939786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10777.76</v>
      </c>
      <c r="E271" s="194">
        <v>11512.71</v>
      </c>
      <c r="F271" s="45">
        <f t="shared" si="59"/>
        <v>106.81913495939786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325</v>
      </c>
      <c r="E273" s="60">
        <f t="shared" si="60"/>
        <v>697.5</v>
      </c>
      <c r="F273" s="45">
        <f t="shared" ref="F273:F277" si="61">IF(D273&lt;&gt;0,IF(E273/D273&gt;=100,"&gt;&gt;100",E273/D273*100),"-")</f>
        <v>214.61538461538461</v>
      </c>
    </row>
    <row r="274" spans="1:6" ht="12.75" customHeight="1" x14ac:dyDescent="0.2">
      <c r="A274" s="63">
        <v>381</v>
      </c>
      <c r="B274" s="64" t="s">
        <v>540</v>
      </c>
      <c r="C274" s="247" t="s">
        <v>541</v>
      </c>
      <c r="D274" s="60">
        <f t="shared" ref="D274:E274" si="62">SUM(D275:D277)</f>
        <v>325</v>
      </c>
      <c r="E274" s="60">
        <f t="shared" si="62"/>
        <v>697.5</v>
      </c>
      <c r="F274" s="45">
        <f t="shared" si="61"/>
        <v>214.61538461538461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325</v>
      </c>
      <c r="E276" s="194">
        <v>697.5</v>
      </c>
      <c r="F276" s="45">
        <f t="shared" si="61"/>
        <v>214.61538461538461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1621839.59</v>
      </c>
      <c r="E299" s="60">
        <f>E152-E297+E298</f>
        <v>1865152.18</v>
      </c>
      <c r="F299" s="45">
        <f t="shared" si="68"/>
        <v>115.00225987207526</v>
      </c>
    </row>
    <row r="300" spans="1:6" ht="12.75" customHeight="1" x14ac:dyDescent="0.2">
      <c r="A300" s="63" t="s">
        <v>581</v>
      </c>
      <c r="B300" s="64" t="s">
        <v>592</v>
      </c>
      <c r="C300" s="247" t="s">
        <v>593</v>
      </c>
      <c r="D300" s="60">
        <f>IF(D6&gt;=D299,D6-D299,0)</f>
        <v>21433.300000000047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123691.51999999979</v>
      </c>
      <c r="F301" s="45" t="str">
        <f t="shared" si="68"/>
        <v>-</v>
      </c>
    </row>
    <row r="302" spans="1:6" ht="12.75" customHeight="1" x14ac:dyDescent="0.2">
      <c r="A302" s="63">
        <v>92211</v>
      </c>
      <c r="B302" s="64" t="s">
        <v>596</v>
      </c>
      <c r="C302" s="247" t="s">
        <v>597</v>
      </c>
      <c r="D302" s="194">
        <v>16127.27</v>
      </c>
      <c r="E302" s="194">
        <v>9263</v>
      </c>
      <c r="F302" s="45">
        <f t="shared" si="68"/>
        <v>57.436875553022929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8489.89</v>
      </c>
      <c r="E304" s="194">
        <v>121493.53</v>
      </c>
      <c r="F304" s="45">
        <f t="shared" si="68"/>
        <v>1431.037740182735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28297.57</v>
      </c>
      <c r="E360" s="60">
        <f t="shared" si="86"/>
        <v>14212.29</v>
      </c>
      <c r="F360" s="45">
        <f t="shared" si="72"/>
        <v>50.22441856314871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28297.57</v>
      </c>
      <c r="E373" s="60">
        <f t="shared" si="90"/>
        <v>14212.29</v>
      </c>
      <c r="F373" s="45">
        <f t="shared" si="72"/>
        <v>50.22441856314871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17216.54</v>
      </c>
      <c r="E379" s="60">
        <f t="shared" si="92"/>
        <v>6417.5</v>
      </c>
      <c r="F379" s="45">
        <f t="shared" si="72"/>
        <v>37.275201637495101</v>
      </c>
    </row>
    <row r="380" spans="1:6" ht="12.75" customHeight="1" x14ac:dyDescent="0.2">
      <c r="A380" s="63">
        <v>4221</v>
      </c>
      <c r="B380" s="64" t="s">
        <v>647</v>
      </c>
      <c r="C380" s="247" t="s">
        <v>739</v>
      </c>
      <c r="D380" s="194">
        <v>1840.96</v>
      </c>
      <c r="E380" s="194">
        <v>6417.5</v>
      </c>
      <c r="F380" s="45">
        <f t="shared" si="72"/>
        <v>348.59529810533638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15375.58</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11081.03</v>
      </c>
      <c r="E393" s="60">
        <f t="shared" si="94"/>
        <v>7794.79</v>
      </c>
      <c r="F393" s="45">
        <f t="shared" si="72"/>
        <v>70.343551095881878</v>
      </c>
    </row>
    <row r="394" spans="1:6" ht="12.75" customHeight="1" x14ac:dyDescent="0.2">
      <c r="A394" s="63">
        <v>4241</v>
      </c>
      <c r="B394" s="64" t="s">
        <v>756</v>
      </c>
      <c r="C394" s="247" t="s">
        <v>757</v>
      </c>
      <c r="D394" s="194">
        <v>11081.03</v>
      </c>
      <c r="E394" s="194">
        <v>7794.79</v>
      </c>
      <c r="F394" s="45">
        <f t="shared" si="72"/>
        <v>70.343551095881878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28297.57</v>
      </c>
      <c r="E418" s="60">
        <f t="shared" si="102"/>
        <v>14212.29</v>
      </c>
      <c r="F418" s="45">
        <f t="shared" si="72"/>
        <v>50.22441856314871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1643272.8900000001</v>
      </c>
      <c r="E422" s="60">
        <f>E6+E308</f>
        <v>1741460.6600000001</v>
      </c>
      <c r="F422" s="45">
        <f t="shared" si="72"/>
        <v>105.97513478117442</v>
      </c>
    </row>
    <row r="423" spans="1:6" ht="12.75" customHeight="1" x14ac:dyDescent="0.2">
      <c r="A423" s="63" t="s">
        <v>581</v>
      </c>
      <c r="B423" s="64" t="s">
        <v>804</v>
      </c>
      <c r="C423" s="247" t="s">
        <v>805</v>
      </c>
      <c r="D423" s="60">
        <f t="shared" ref="D423:E423" si="103">D299+D360</f>
        <v>1650137.1600000001</v>
      </c>
      <c r="E423" s="60">
        <f t="shared" si="103"/>
        <v>1879364.47</v>
      </c>
      <c r="F423" s="45">
        <f t="shared" si="72"/>
        <v>113.8914094874392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6864.2700000000186</v>
      </c>
      <c r="E425" s="60">
        <f t="shared" si="105"/>
        <v>137903.80999999982</v>
      </c>
      <c r="F425" s="45">
        <f t="shared" si="72"/>
        <v>2009.0091153174258</v>
      </c>
    </row>
    <row r="426" spans="1:6" ht="12.75" customHeight="1" x14ac:dyDescent="0.2">
      <c r="A426" s="251" t="s">
        <v>810</v>
      </c>
      <c r="B426" s="183" t="s">
        <v>811</v>
      </c>
      <c r="C426" s="252" t="s">
        <v>812</v>
      </c>
      <c r="D426" s="60">
        <f t="shared" ref="D426:E426" si="106">IF(D302-D303+D419-D420&gt;=0,D302-D303+D419-D420,0)</f>
        <v>16127.27</v>
      </c>
      <c r="E426" s="60">
        <f t="shared" si="106"/>
        <v>9263</v>
      </c>
      <c r="F426" s="45">
        <f t="shared" si="72"/>
        <v>57.436875553022929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8489.89</v>
      </c>
      <c r="E428" s="81">
        <f t="shared" si="108"/>
        <v>121493.53</v>
      </c>
      <c r="F428" s="61">
        <f t="shared" si="72"/>
        <v>1431.037740182735</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1643272.8900000001</v>
      </c>
      <c r="E643" s="60">
        <f>E422+E430</f>
        <v>1741460.6600000001</v>
      </c>
      <c r="F643" s="45">
        <f t="shared" si="109"/>
        <v>105.97513478117442</v>
      </c>
    </row>
    <row r="644" spans="1:6" ht="12.75" customHeight="1" x14ac:dyDescent="0.2">
      <c r="A644" s="63" t="s">
        <v>581</v>
      </c>
      <c r="B644" s="64" t="s">
        <v>1237</v>
      </c>
      <c r="C644" s="247" t="s">
        <v>1238</v>
      </c>
      <c r="D644" s="60">
        <f>D423+D535</f>
        <v>1650137.1600000001</v>
      </c>
      <c r="E644" s="60">
        <f>E423+E535</f>
        <v>1879364.47</v>
      </c>
      <c r="F644" s="45">
        <f t="shared" si="109"/>
        <v>113.8914094874392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6864.2700000000186</v>
      </c>
      <c r="E646" s="60">
        <f t="shared" si="164"/>
        <v>137903.80999999982</v>
      </c>
      <c r="F646" s="45">
        <f t="shared" si="109"/>
        <v>2009.0091153174258</v>
      </c>
    </row>
    <row r="647" spans="1:6" ht="24" x14ac:dyDescent="0.2">
      <c r="A647" s="251" t="s">
        <v>1243</v>
      </c>
      <c r="B647" s="64" t="s">
        <v>1244</v>
      </c>
      <c r="C647" s="252" t="s">
        <v>1243</v>
      </c>
      <c r="D647" s="60">
        <f>IF(D426-D427+D641-D642&gt;=0,D426-D427+D641-D642,0)</f>
        <v>16127.27</v>
      </c>
      <c r="E647" s="60">
        <f>IF(E426-E427+E641-E642&gt;=0,E426-E427+E641-E642,0)</f>
        <v>9263</v>
      </c>
      <c r="F647" s="45">
        <f t="shared" si="109"/>
        <v>57.436875553022929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9262.9999999999818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128640.80999999982</v>
      </c>
      <c r="F650" s="45" t="str">
        <f t="shared" si="109"/>
        <v>-</v>
      </c>
    </row>
    <row r="651" spans="1:6" ht="24" x14ac:dyDescent="0.2">
      <c r="A651" s="249" t="s">
        <v>1251</v>
      </c>
      <c r="B651" s="184" t="s">
        <v>1252</v>
      </c>
      <c r="C651" s="250" t="s">
        <v>1251</v>
      </c>
      <c r="D651" s="196">
        <v>120066.13</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61</v>
      </c>
      <c r="E658" s="253">
        <v>64</v>
      </c>
      <c r="F658" s="45">
        <f t="shared" si="167"/>
        <v>104.91803278688525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56</v>
      </c>
      <c r="F660" s="45">
        <f t="shared" si="167"/>
        <v>103.7037037037037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v>0</v>
      </c>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v>0</v>
      </c>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1305396.78</v>
      </c>
      <c r="E683" s="192">
        <v>1390802.77</v>
      </c>
      <c r="F683" s="71">
        <f t="shared" si="167"/>
        <v>106.54253107626019</v>
      </c>
    </row>
    <row r="684" spans="1:6" ht="24" x14ac:dyDescent="0.2">
      <c r="A684" s="70">
        <v>63613</v>
      </c>
      <c r="B684" s="182" t="s">
        <v>1317</v>
      </c>
      <c r="C684" s="278" t="s">
        <v>1318</v>
      </c>
      <c r="D684" s="192">
        <v>5780.75</v>
      </c>
      <c r="E684" s="192">
        <v>4724.74</v>
      </c>
      <c r="F684" s="71">
        <f t="shared" si="167"/>
        <v>81.732301171993242</v>
      </c>
    </row>
    <row r="685" spans="1:6" ht="24" x14ac:dyDescent="0.2">
      <c r="A685" s="63">
        <v>63622</v>
      </c>
      <c r="B685" s="244" t="s">
        <v>1319</v>
      </c>
      <c r="C685" s="247" t="s">
        <v>1320</v>
      </c>
      <c r="D685" s="194">
        <v>6949.8</v>
      </c>
      <c r="E685" s="194">
        <v>6747.87</v>
      </c>
      <c r="F685" s="45">
        <f t="shared" si="167"/>
        <v>97.09444876111543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327">
        <v>0</v>
      </c>
      <c r="F723" s="71" t="str">
        <f t="shared" si="167"/>
        <v>-</v>
      </c>
    </row>
    <row r="724" spans="1:6" ht="12.75" customHeight="1" x14ac:dyDescent="0.2">
      <c r="A724" s="70">
        <v>65264</v>
      </c>
      <c r="B724" s="65" t="s">
        <v>1382</v>
      </c>
      <c r="C724" s="278" t="s">
        <v>1383</v>
      </c>
      <c r="D724" s="192">
        <v>59249.42</v>
      </c>
      <c r="E724" s="192">
        <v>60529.56</v>
      </c>
      <c r="F724" s="71">
        <f t="shared" si="167"/>
        <v>102.16059498979062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537.98</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3110.92</v>
      </c>
      <c r="F732" s="71">
        <f t="shared" si="167"/>
        <v>135.26386044549957</v>
      </c>
    </row>
    <row r="733" spans="1:6" ht="12.75" customHeight="1" x14ac:dyDescent="0.2">
      <c r="A733" s="70">
        <v>31215</v>
      </c>
      <c r="B733" s="65" t="s">
        <v>1395</v>
      </c>
      <c r="C733" s="278" t="s">
        <v>1396</v>
      </c>
      <c r="D733" s="192">
        <v>882.88</v>
      </c>
      <c r="E733" s="192">
        <v>2777.7</v>
      </c>
      <c r="F733" s="71">
        <f t="shared" si="167"/>
        <v>314.61806814063061</v>
      </c>
    </row>
    <row r="734" spans="1:6" ht="12.75" customHeight="1" x14ac:dyDescent="0.2">
      <c r="A734" s="70">
        <v>32121</v>
      </c>
      <c r="B734" s="65" t="s">
        <v>1397</v>
      </c>
      <c r="C734" s="278" t="s">
        <v>1398</v>
      </c>
      <c r="D734" s="192">
        <v>23397.88</v>
      </c>
      <c r="E734" s="192">
        <v>24954.560000000001</v>
      </c>
      <c r="F734" s="71">
        <f t="shared" si="167"/>
        <v>106.65308139027981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3450.86</v>
      </c>
      <c r="E736" s="194">
        <v>2813.78</v>
      </c>
      <c r="F736" s="45">
        <f t="shared" si="167"/>
        <v>81.538515036831399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104.51</v>
      </c>
      <c r="E738" s="194">
        <v>453.6</v>
      </c>
      <c r="F738" s="45">
        <f t="shared" si="167"/>
        <v>434.02545210984596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980</v>
      </c>
      <c r="E744" s="192">
        <v>2496</v>
      </c>
      <c r="F744" s="71">
        <f t="shared" si="170"/>
        <v>254.69387755102039</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10777.76</v>
      </c>
      <c r="E855" s="194">
        <v>11512.71</v>
      </c>
      <c r="F855" s="45">
        <f t="shared" si="169"/>
        <v>106.81913495939786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2" zoomScaleNormal="100" workbookViewId="0">
      <selection activeCell="A304" sqref="A304:X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1245659.81</v>
      </c>
      <c r="E6" s="180">
        <f t="shared" si="0"/>
        <v>1222019.02</v>
      </c>
      <c r="F6" s="181">
        <f t="shared" ref="F6:F298" si="1">IF(D6&gt;0,IF(E6/D6&gt;=100,"&gt;&gt;100",E6/D6*100),"-")</f>
        <v>98.102147166488422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1098847.02</v>
      </c>
      <c r="E7" s="79">
        <f t="shared" si="2"/>
        <v>1083873.93</v>
      </c>
      <c r="F7" s="71">
        <f t="shared" si="1"/>
        <v>98.637381753103341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133175.82999999999</v>
      </c>
      <c r="E8" s="79">
        <f>E9+E10-E11</f>
        <v>133175.82999999999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133175.82999999999</v>
      </c>
      <c r="E9" s="192">
        <v>133175.82999999999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962619.04</v>
      </c>
      <c r="E12" s="79">
        <f t="shared" si="3"/>
        <v>947645.95000000007</v>
      </c>
      <c r="F12" s="71">
        <f t="shared" si="1"/>
        <v>98.444546660951147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826957.65</v>
      </c>
      <c r="E13" s="79">
        <f t="shared" si="4"/>
        <v>810617.99</v>
      </c>
      <c r="F13" s="71">
        <f t="shared" si="1"/>
        <v>98.024123726287542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1307173.03</v>
      </c>
      <c r="E15" s="192">
        <v>1307173.03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480215.38</v>
      </c>
      <c r="E18" s="192">
        <v>496555.04</v>
      </c>
      <c r="F18" s="71">
        <f t="shared" si="1"/>
        <v>103.40256907223588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85110.169999999984</v>
      </c>
      <c r="E19" s="79">
        <f t="shared" si="5"/>
        <v>84859.820000000123</v>
      </c>
      <c r="F19" s="71">
        <f t="shared" si="1"/>
        <v>99.705851838857967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284311.88</v>
      </c>
      <c r="E20" s="192">
        <v>288754.78000000003</v>
      </c>
      <c r="F20" s="71">
        <f t="shared" si="1"/>
        <v>101.56268531585808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42482.35</v>
      </c>
      <c r="E21" s="192">
        <v>42431.83</v>
      </c>
      <c r="F21" s="71">
        <f t="shared" si="1"/>
        <v>99.881080024998624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80483.66</v>
      </c>
      <c r="E22" s="192">
        <v>103047.41</v>
      </c>
      <c r="F22" s="71">
        <f t="shared" si="1"/>
        <v>128.03519372752183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824.96</v>
      </c>
      <c r="E24" s="192">
        <v>824.96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4015.87</v>
      </c>
      <c r="E25" s="192">
        <v>3938.84</v>
      </c>
      <c r="F25" s="71">
        <f t="shared" si="1"/>
        <v>98.081860219578829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50567.54</v>
      </c>
      <c r="E26" s="192">
        <v>50408.41</v>
      </c>
      <c r="F26" s="71">
        <f t="shared" si="1"/>
        <v>99.685311960993161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377576.09</v>
      </c>
      <c r="E28" s="192">
        <v>404546.41</v>
      </c>
      <c r="F28" s="71">
        <f t="shared" si="1"/>
        <v>107.14301586204782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50551.219999999994</v>
      </c>
      <c r="E35" s="79">
        <f t="shared" si="7"/>
        <v>52168.14</v>
      </c>
      <c r="F35" s="71">
        <f t="shared" si="1"/>
        <v>103.1985776010945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104792.65</v>
      </c>
      <c r="E36" s="192">
        <v>112587.44</v>
      </c>
      <c r="F36" s="71">
        <f t="shared" si="1"/>
        <v>107.43829839211053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65.75</v>
      </c>
      <c r="E37" s="192">
        <v>65.75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54307.18</v>
      </c>
      <c r="E40" s="192">
        <v>60485.05</v>
      </c>
      <c r="F40" s="71">
        <f t="shared" si="1"/>
        <v>111.3757886157963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38576.32</v>
      </c>
      <c r="E54" s="192">
        <v>38985.65</v>
      </c>
      <c r="F54" s="71">
        <f t="shared" si="1"/>
        <v>101.06109136382113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38576.32</v>
      </c>
      <c r="E55" s="192">
        <v>38985.65</v>
      </c>
      <c r="F55" s="71">
        <f t="shared" si="1"/>
        <v>101.06109136382113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3052.15</v>
      </c>
      <c r="E56" s="79">
        <f t="shared" si="11"/>
        <v>3052.15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3052.15</v>
      </c>
      <c r="E57" s="192">
        <v>3052.15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146812.79</v>
      </c>
      <c r="E69" s="79">
        <f>E70+E82+E88+E119+E135+E147+E165+E171</f>
        <v>138145.08999999997</v>
      </c>
      <c r="F69" s="71">
        <f t="shared" si="1"/>
        <v>94.096086587551369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2965.57</v>
      </c>
      <c r="E82" s="79">
        <f>SUM(E83:E85)-E86+E87</f>
        <v>8652.14</v>
      </c>
      <c r="F82" s="71">
        <f t="shared" si="1"/>
        <v>291.75301881257229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2965.57</v>
      </c>
      <c r="E87" s="192">
        <v>8652.14</v>
      </c>
      <c r="F87" s="71">
        <f t="shared" si="1"/>
        <v>291.75301881257229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23781.09</v>
      </c>
      <c r="E147" s="79">
        <f t="shared" si="24"/>
        <v>129492.94999999998</v>
      </c>
      <c r="F147" s="71">
        <f t="shared" si="1"/>
        <v>544.52066747150775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328.64</v>
      </c>
      <c r="E150" s="79">
        <f t="shared" si="25"/>
        <v>111862.59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328.64</v>
      </c>
      <c r="E156" s="192">
        <v>111862.59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10288.56</v>
      </c>
      <c r="E160" s="192">
        <v>12010.72</v>
      </c>
      <c r="F160" s="71">
        <f t="shared" si="1"/>
        <v>116.73859121198691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15291.2</v>
      </c>
      <c r="E162" s="192">
        <v>7999.42</v>
      </c>
      <c r="F162" s="71">
        <f t="shared" si="1"/>
        <v>52.313879878622991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2127.31</v>
      </c>
      <c r="E164" s="192">
        <v>2379.7800000000002</v>
      </c>
      <c r="F164" s="71">
        <f t="shared" si="1"/>
        <v>111.8680399189587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120066.13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120066.13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1245659.8099999998</v>
      </c>
      <c r="E176" s="79">
        <f>E177+E251</f>
        <v>1222019.02</v>
      </c>
      <c r="F176" s="71">
        <f t="shared" si="1"/>
        <v>98.102147166488436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129059.90000000001</v>
      </c>
      <c r="E177" s="79">
        <f>E178+E197+E203+E219+E247+E248</f>
        <v>145292.37</v>
      </c>
      <c r="F177" s="71">
        <f t="shared" si="1"/>
        <v>112.5774698415232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126094.33</v>
      </c>
      <c r="E178" s="79">
        <f>SUM(E179:E181)+E185+E186+SUM(E194:E196)</f>
        <v>140413.03</v>
      </c>
      <c r="F178" s="71">
        <f t="shared" si="1"/>
        <v>111.35554628031252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118189.97</v>
      </c>
      <c r="E179" s="192">
        <v>132307.72</v>
      </c>
      <c r="F179" s="71">
        <f t="shared" si="1"/>
        <v>111.9449645346386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7904.36</v>
      </c>
      <c r="E180" s="192">
        <v>7822.09</v>
      </c>
      <c r="F180" s="71">
        <f t="shared" si="1"/>
        <v>98.959182021061793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283.22000000000003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2965.57</v>
      </c>
      <c r="E247" s="327">
        <v>4879.34</v>
      </c>
      <c r="F247" s="71">
        <f>IF(D247&gt;0,IF(E247/D247&gt;=100,"&gt;&gt;100",E247/D247*100),"-")</f>
        <v>164.53295656484249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1116599.9099999999</v>
      </c>
      <c r="E251" s="79">
        <f>+E252+E255-E264+E274+E291</f>
        <v>1076726.6499999999</v>
      </c>
      <c r="F251" s="71">
        <f t="shared" si="1"/>
        <v>96.429046819464631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1098847.02</v>
      </c>
      <c r="E252" s="79">
        <f>E253-E254</f>
        <v>1083873.93</v>
      </c>
      <c r="F252" s="71">
        <f t="shared" si="1"/>
        <v>98.637381753103341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1098847.02</v>
      </c>
      <c r="E253" s="192">
        <v>1083873.93</v>
      </c>
      <c r="F253" s="71">
        <f t="shared" si="1"/>
        <v>98.637381753103341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9263</v>
      </c>
      <c r="E255" s="79">
        <f>E256-E260</f>
        <v>-128640.81</v>
      </c>
      <c r="F255" s="71">
        <f t="shared" si="1"/>
        <v>-1388.7596890856094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25146.77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25146.77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15883.77</v>
      </c>
      <c r="E260" s="79">
        <f>SUM(E261:E263)</f>
        <v>128640.81</v>
      </c>
      <c r="F260" s="71">
        <f t="shared" si="1"/>
        <v>809.88839551315584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121640.39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15883.77</v>
      </c>
      <c r="E262" s="192">
        <v>7000.42</v>
      </c>
      <c r="F262" s="71">
        <f t="shared" si="1"/>
        <v>44.07278624659007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8489.89</v>
      </c>
      <c r="E274" s="79">
        <f>SUM(E275:E277)+SUM(E286:E290)</f>
        <v>121493.53</v>
      </c>
      <c r="F274" s="71">
        <f t="shared" si="1"/>
        <v>1431.037740182735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328.64</v>
      </c>
      <c r="E277" s="79">
        <f>SUM(E278:E285)</f>
        <v>111862.59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328.64</v>
      </c>
      <c r="E283" s="192">
        <v>111862.59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8161.25</v>
      </c>
      <c r="E287" s="192">
        <v>9630.94</v>
      </c>
      <c r="F287" s="71">
        <f t="shared" si="39"/>
        <v>118.00814826160209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4954.22</v>
      </c>
      <c r="E302" s="192">
        <v>5817.96</v>
      </c>
      <c r="F302" s="71">
        <f t="shared" si="43"/>
        <v>117.43442963776336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20954.18</v>
      </c>
      <c r="E303" s="192">
        <v>126054.77</v>
      </c>
      <c r="F303" s="71">
        <f t="shared" si="43"/>
        <v>601.57338535795725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2965.57</v>
      </c>
      <c r="E308" s="192">
        <v>8652.14</v>
      </c>
      <c r="F308" s="71">
        <f t="shared" si="43"/>
        <v>291.75301881257229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15291.2</v>
      </c>
      <c r="E335" s="192">
        <v>7999.42</v>
      </c>
      <c r="F335" s="71">
        <f t="shared" si="43"/>
        <v>52.313879878622991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1605.95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124488.38</v>
      </c>
      <c r="E337" s="192">
        <v>140413.03</v>
      </c>
      <c r="F337" s="71">
        <f t="shared" si="43"/>
        <v>112.79207746136626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7">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2965.57</v>
      </c>
      <c r="E380" s="327">
        <v>4879.34</v>
      </c>
      <c r="F380" s="71">
        <f t="shared" si="44"/>
        <v>164.53295656484249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1650137.16</v>
      </c>
      <c r="E114" s="60">
        <f t="shared" si="22"/>
        <v>1879364.47</v>
      </c>
      <c r="F114" s="45">
        <f t="shared" si="1"/>
        <v>113.8914094874392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1569705.19</v>
      </c>
      <c r="E115" s="60">
        <f t="shared" si="23"/>
        <v>1805707.28</v>
      </c>
      <c r="F115" s="45">
        <f t="shared" si="1"/>
        <v>115.03480344611717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1569705.19</v>
      </c>
      <c r="E117" s="194">
        <v>1805707.28</v>
      </c>
      <c r="F117" s="45">
        <f t="shared" si="1"/>
        <v>115.03480344611717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80431.97</v>
      </c>
      <c r="E126" s="194">
        <v>73657.19</v>
      </c>
      <c r="F126" s="45">
        <f t="shared" si="1"/>
        <v>91.577006008929047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1650137.16</v>
      </c>
      <c r="E141" s="81">
        <f t="shared" si="28"/>
        <v>1879364.47</v>
      </c>
      <c r="F141" s="61">
        <f t="shared" si="1"/>
        <v>113.8914094874392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22563.75</v>
      </c>
      <c r="E5" s="82">
        <f t="shared" si="0"/>
        <v>45571.26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45571.26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45571.26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328">
        <v>45571.26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22563.75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 si="4">SUM(D24:D29)</f>
        <v>22563.75</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22563.75</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129059.9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1828073.54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32501.200000000001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1781360.05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1547808.33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221341.51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11512.71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697.5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14212.29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1811841.07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30587.43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1767041.35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1533690.58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221423.78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11229.49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697.5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14212.29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32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32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32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329">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145292.36999999988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145292.37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5178.34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140114.03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10895</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2026-01-27T12:58:32Z</cp:lastPrinted>
  <dcterms:created xsi:type="dcterms:W3CDTF">2022-04-01T05:14:30Z</dcterms:created>
  <dcterms:modified xsi:type="dcterms:W3CDTF">2026-02-09T13:25:35Z</dcterms:modified>
</cp:coreProperties>
</file>