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ZAVRŠNI 2025\OBRASCI FINANCIJSKOG IZVJEŠTAJA\"/>
    </mc:Choice>
  </mc:AlternateContent>
  <xr:revisionPtr revIDLastSave="0" documentId="13_ncr:1_{B25BF5D0-6E98-4B29-AAB9-6A846B132538}"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G333" i="9"/>
  <c r="F333" i="9"/>
  <c r="H332" i="9"/>
  <c r="E332" i="9" s="1"/>
  <c r="B332" i="9" s="1"/>
  <c r="G332" i="9"/>
  <c r="F332" i="9"/>
  <c r="H331" i="9"/>
  <c r="E331" i="9" s="1"/>
  <c r="G331" i="9"/>
  <c r="F331" i="9"/>
  <c r="H330" i="9"/>
  <c r="G330" i="9"/>
  <c r="F330" i="9"/>
  <c r="E330" i="9"/>
  <c r="B330" i="9" s="1"/>
  <c r="H329" i="9"/>
  <c r="G329" i="9"/>
  <c r="F329" i="9"/>
  <c r="H328" i="9"/>
  <c r="E328" i="9" s="1"/>
  <c r="B328" i="9" s="1"/>
  <c r="G328" i="9"/>
  <c r="F328" i="9"/>
  <c r="H327" i="9"/>
  <c r="G327" i="9"/>
  <c r="F327" i="9"/>
  <c r="H326" i="9"/>
  <c r="G326" i="9"/>
  <c r="F326" i="9"/>
  <c r="H325" i="9"/>
  <c r="E325" i="9" s="1"/>
  <c r="G325" i="9"/>
  <c r="F325" i="9"/>
  <c r="H324" i="9"/>
  <c r="G324" i="9"/>
  <c r="F324" i="9"/>
  <c r="H323" i="9"/>
  <c r="E323" i="9" s="1"/>
  <c r="G323" i="9"/>
  <c r="F323" i="9"/>
  <c r="H322" i="9"/>
  <c r="G322" i="9"/>
  <c r="F322" i="9"/>
  <c r="H321" i="9"/>
  <c r="E321" i="9" s="1"/>
  <c r="G321" i="9"/>
  <c r="F321" i="9"/>
  <c r="H320" i="9"/>
  <c r="G320" i="9"/>
  <c r="F320" i="9"/>
  <c r="H319" i="9"/>
  <c r="G319" i="9"/>
  <c r="F319" i="9"/>
  <c r="H318" i="9"/>
  <c r="E318" i="9" s="1"/>
  <c r="B318" i="9" s="1"/>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G304" i="9"/>
  <c r="F304" i="9"/>
  <c r="E304" i="9"/>
  <c r="B304" i="9" s="1"/>
  <c r="H303" i="9"/>
  <c r="E303" i="9" s="1"/>
  <c r="G303" i="9"/>
  <c r="F303" i="9"/>
  <c r="F302" i="9"/>
  <c r="F301" i="9"/>
  <c r="F300" i="9"/>
  <c r="F298" i="9" s="1"/>
  <c r="F299" i="9"/>
  <c r="F297" i="9"/>
  <c r="L296" i="9"/>
  <c r="F296" i="9" s="1"/>
  <c r="H296" i="9"/>
  <c r="F295" i="9"/>
  <c r="I294" i="9"/>
  <c r="H294" i="9"/>
  <c r="F294" i="9"/>
  <c r="E294" i="9"/>
  <c r="B294" i="9" s="1"/>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F232" i="9" s="1"/>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F177" i="9"/>
  <c r="E177" i="9"/>
  <c r="B177" i="9" s="1"/>
  <c r="F176" i="9"/>
  <c r="G175" i="9"/>
  <c r="F175" i="9"/>
  <c r="E175" i="9"/>
  <c r="B175" i="9" s="1"/>
  <c r="F174" i="9"/>
  <c r="H173" i="9"/>
  <c r="E173" i="9" s="1"/>
  <c r="G173" i="9"/>
  <c r="F173" i="9"/>
  <c r="H172" i="9"/>
  <c r="E172" i="9" s="1"/>
  <c r="B172" i="9" s="1"/>
  <c r="G172" i="9"/>
  <c r="F172" i="9"/>
  <c r="H171" i="9"/>
  <c r="E171" i="9" s="1"/>
  <c r="G171" i="9"/>
  <c r="F171" i="9"/>
  <c r="H170" i="9"/>
  <c r="E170" i="9" s="1"/>
  <c r="B170" i="9" s="1"/>
  <c r="G170" i="9"/>
  <c r="F170" i="9"/>
  <c r="H169" i="9"/>
  <c r="E169" i="9" s="1"/>
  <c r="G169" i="9"/>
  <c r="F169" i="9"/>
  <c r="H168" i="9"/>
  <c r="E168" i="9" s="1"/>
  <c r="B168" i="9" s="1"/>
  <c r="G168" i="9"/>
  <c r="F168" i="9"/>
  <c r="H167" i="9"/>
  <c r="E167" i="9" s="1"/>
  <c r="G167" i="9"/>
  <c r="F167" i="9"/>
  <c r="H166" i="9"/>
  <c r="G166" i="9"/>
  <c r="F166" i="9"/>
  <c r="E166" i="9"/>
  <c r="B166" i="9" s="1"/>
  <c r="H165" i="9"/>
  <c r="E165" i="9" s="1"/>
  <c r="G165" i="9"/>
  <c r="F165" i="9"/>
  <c r="H164" i="9"/>
  <c r="E164" i="9" s="1"/>
  <c r="B164" i="9" s="1"/>
  <c r="G164" i="9"/>
  <c r="F164" i="9"/>
  <c r="H163" i="9"/>
  <c r="E163" i="9" s="1"/>
  <c r="G163" i="9"/>
  <c r="F163" i="9"/>
  <c r="H162" i="9"/>
  <c r="E162" i="9" s="1"/>
  <c r="B162" i="9" s="1"/>
  <c r="G162" i="9"/>
  <c r="F162" i="9"/>
  <c r="H161" i="9"/>
  <c r="E161" i="9" s="1"/>
  <c r="G161" i="9"/>
  <c r="F161" i="9"/>
  <c r="H160" i="9"/>
  <c r="G160" i="9"/>
  <c r="F160" i="9"/>
  <c r="E160" i="9"/>
  <c r="B160" i="9" s="1"/>
  <c r="H159" i="9"/>
  <c r="E159" i="9" s="1"/>
  <c r="G159" i="9"/>
  <c r="F159" i="9"/>
  <c r="H158" i="9"/>
  <c r="E158" i="9" s="1"/>
  <c r="B158" i="9" s="1"/>
  <c r="G158" i="9"/>
  <c r="F158" i="9"/>
  <c r="H157" i="9"/>
  <c r="E157" i="9" s="1"/>
  <c r="G157" i="9"/>
  <c r="F157" i="9"/>
  <c r="G156" i="9"/>
  <c r="F156" i="9"/>
  <c r="H155" i="9"/>
  <c r="E155" i="9" s="1"/>
  <c r="B155" i="9" s="1"/>
  <c r="G155" i="9"/>
  <c r="F155" i="9"/>
  <c r="H154" i="9"/>
  <c r="E154" i="9" s="1"/>
  <c r="B154" i="9" s="1"/>
  <c r="G154" i="9"/>
  <c r="F154" i="9"/>
  <c r="H153" i="9"/>
  <c r="E153" i="9" s="1"/>
  <c r="B153" i="9" s="1"/>
  <c r="G153" i="9"/>
  <c r="F153" i="9"/>
  <c r="H152" i="9"/>
  <c r="G152" i="9"/>
  <c r="F152" i="9"/>
  <c r="E152" i="9"/>
  <c r="B152" i="9" s="1"/>
  <c r="H151" i="9"/>
  <c r="E151" i="9" s="1"/>
  <c r="G151" i="9"/>
  <c r="F151" i="9"/>
  <c r="B151" i="9"/>
  <c r="H150" i="9"/>
  <c r="G150" i="9"/>
  <c r="F150" i="9"/>
  <c r="E150" i="9"/>
  <c r="B150" i="9" s="1"/>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G136" i="9"/>
  <c r="F136" i="9"/>
  <c r="H135" i="9"/>
  <c r="E135" i="9" s="1"/>
  <c r="B135" i="9" s="1"/>
  <c r="G135" i="9"/>
  <c r="F135" i="9"/>
  <c r="H134" i="9"/>
  <c r="E134" i="9" s="1"/>
  <c r="G134" i="9"/>
  <c r="F134" i="9"/>
  <c r="H133" i="9"/>
  <c r="E133" i="9" s="1"/>
  <c r="B133" i="9" s="1"/>
  <c r="G133" i="9"/>
  <c r="F133" i="9"/>
  <c r="H132" i="9"/>
  <c r="E132" i="9" s="1"/>
  <c r="G132" i="9"/>
  <c r="F132" i="9"/>
  <c r="H131" i="9"/>
  <c r="E131" i="9" s="1"/>
  <c r="B131" i="9" s="1"/>
  <c r="G131" i="9"/>
  <c r="F131" i="9"/>
  <c r="H130" i="9"/>
  <c r="E130" i="9" s="1"/>
  <c r="G130" i="9"/>
  <c r="F130" i="9"/>
  <c r="H129" i="9"/>
  <c r="G129" i="9"/>
  <c r="F129" i="9"/>
  <c r="E129" i="9"/>
  <c r="B129" i="9" s="1"/>
  <c r="H128" i="9"/>
  <c r="E128" i="9" s="1"/>
  <c r="G128" i="9"/>
  <c r="F128" i="9"/>
  <c r="H127" i="9"/>
  <c r="E127" i="9" s="1"/>
  <c r="B127" i="9" s="1"/>
  <c r="G127" i="9"/>
  <c r="F127" i="9"/>
  <c r="H126" i="9"/>
  <c r="E126" i="9" s="1"/>
  <c r="G126" i="9"/>
  <c r="F126" i="9"/>
  <c r="H125" i="9"/>
  <c r="E125" i="9" s="1"/>
  <c r="B125" i="9" s="1"/>
  <c r="G125" i="9"/>
  <c r="F125" i="9"/>
  <c r="H124" i="9"/>
  <c r="E124" i="9" s="1"/>
  <c r="G124" i="9"/>
  <c r="F124" i="9"/>
  <c r="H123" i="9"/>
  <c r="E123" i="9" s="1"/>
  <c r="B123" i="9" s="1"/>
  <c r="G123" i="9"/>
  <c r="F123" i="9"/>
  <c r="H122" i="9"/>
  <c r="E122" i="9" s="1"/>
  <c r="G122" i="9"/>
  <c r="F122" i="9"/>
  <c r="H121" i="9"/>
  <c r="G121" i="9"/>
  <c r="F121" i="9"/>
  <c r="E121" i="9"/>
  <c r="B121" i="9" s="1"/>
  <c r="H120" i="9"/>
  <c r="E120" i="9" s="1"/>
  <c r="G120" i="9"/>
  <c r="F120" i="9"/>
  <c r="H119" i="9"/>
  <c r="E119" i="9" s="1"/>
  <c r="B119" i="9" s="1"/>
  <c r="G119" i="9"/>
  <c r="F119" i="9"/>
  <c r="H118" i="9"/>
  <c r="E118" i="9" s="1"/>
  <c r="G118" i="9"/>
  <c r="F118" i="9"/>
  <c r="H117" i="9"/>
  <c r="E117" i="9" s="1"/>
  <c r="B117" i="9" s="1"/>
  <c r="G117" i="9"/>
  <c r="F117" i="9"/>
  <c r="H116" i="9"/>
  <c r="E116" i="9" s="1"/>
  <c r="G116" i="9"/>
  <c r="F116" i="9"/>
  <c r="H115" i="9"/>
  <c r="E115" i="9" s="1"/>
  <c r="B115" i="9" s="1"/>
  <c r="G115" i="9"/>
  <c r="F115" i="9"/>
  <c r="H114" i="9"/>
  <c r="E114" i="9" s="1"/>
  <c r="G114" i="9"/>
  <c r="F114" i="9"/>
  <c r="H113" i="9"/>
  <c r="G113" i="9"/>
  <c r="F113" i="9"/>
  <c r="E113" i="9"/>
  <c r="B113" i="9" s="1"/>
  <c r="H112" i="9"/>
  <c r="E112" i="9" s="1"/>
  <c r="G112" i="9"/>
  <c r="F112" i="9"/>
  <c r="H111" i="9"/>
  <c r="E111" i="9" s="1"/>
  <c r="B111" i="9" s="1"/>
  <c r="G111" i="9"/>
  <c r="F111" i="9"/>
  <c r="H110" i="9"/>
  <c r="E110" i="9" s="1"/>
  <c r="G110" i="9"/>
  <c r="F110" i="9"/>
  <c r="H109" i="9"/>
  <c r="E109" i="9" s="1"/>
  <c r="B109" i="9" s="1"/>
  <c r="G109" i="9"/>
  <c r="F109" i="9"/>
  <c r="H108" i="9"/>
  <c r="E108" i="9" s="1"/>
  <c r="G108" i="9"/>
  <c r="F108" i="9"/>
  <c r="H107" i="9"/>
  <c r="E107" i="9" s="1"/>
  <c r="B107" i="9" s="1"/>
  <c r="G107" i="9"/>
  <c r="F107" i="9"/>
  <c r="H106" i="9"/>
  <c r="E106" i="9" s="1"/>
  <c r="G106" i="9"/>
  <c r="F106" i="9"/>
  <c r="H105" i="9"/>
  <c r="E105" i="9" s="1"/>
  <c r="B105" i="9" s="1"/>
  <c r="G105" i="9"/>
  <c r="F105" i="9"/>
  <c r="H104" i="9"/>
  <c r="E104" i="9" s="1"/>
  <c r="G104" i="9"/>
  <c r="F104" i="9"/>
  <c r="H103" i="9"/>
  <c r="E103" i="9" s="1"/>
  <c r="B103" i="9" s="1"/>
  <c r="G103" i="9"/>
  <c r="F103" i="9"/>
  <c r="H102" i="9"/>
  <c r="E102" i="9" s="1"/>
  <c r="G102" i="9"/>
  <c r="F102" i="9"/>
  <c r="H101" i="9"/>
  <c r="G101" i="9"/>
  <c r="F101" i="9"/>
  <c r="E101" i="9"/>
  <c r="B101" i="9" s="1"/>
  <c r="H100" i="9"/>
  <c r="E100" i="9" s="1"/>
  <c r="G100" i="9"/>
  <c r="F100" i="9"/>
  <c r="H99" i="9"/>
  <c r="E99" i="9" s="1"/>
  <c r="B99" i="9" s="1"/>
  <c r="G99" i="9"/>
  <c r="F99" i="9"/>
  <c r="H98" i="9"/>
  <c r="E98" i="9" s="1"/>
  <c r="G98" i="9"/>
  <c r="F98" i="9"/>
  <c r="H97" i="9"/>
  <c r="E97" i="9" s="1"/>
  <c r="B97" i="9" s="1"/>
  <c r="G97" i="9"/>
  <c r="F97" i="9"/>
  <c r="H96" i="9"/>
  <c r="E96" i="9" s="1"/>
  <c r="G96" i="9"/>
  <c r="F96" i="9"/>
  <c r="H95" i="9"/>
  <c r="E95" i="9" s="1"/>
  <c r="B95" i="9" s="1"/>
  <c r="G95" i="9"/>
  <c r="F95" i="9"/>
  <c r="H94" i="9"/>
  <c r="E94" i="9" s="1"/>
  <c r="G94" i="9"/>
  <c r="F94" i="9"/>
  <c r="H93" i="9"/>
  <c r="G93" i="9"/>
  <c r="F93" i="9"/>
  <c r="E93" i="9"/>
  <c r="B93" i="9" s="1"/>
  <c r="H92" i="9"/>
  <c r="E92" i="9" s="1"/>
  <c r="G92" i="9"/>
  <c r="F92" i="9"/>
  <c r="H91" i="9"/>
  <c r="E91" i="9" s="1"/>
  <c r="B91" i="9" s="1"/>
  <c r="G91" i="9"/>
  <c r="F91" i="9"/>
  <c r="H90" i="9"/>
  <c r="E90" i="9" s="1"/>
  <c r="G90" i="9"/>
  <c r="F90" i="9"/>
  <c r="H89" i="9"/>
  <c r="E89" i="9" s="1"/>
  <c r="B89" i="9" s="1"/>
  <c r="G89" i="9"/>
  <c r="F89" i="9"/>
  <c r="H88" i="9"/>
  <c r="E88" i="9" s="1"/>
  <c r="G88" i="9"/>
  <c r="F88" i="9"/>
  <c r="H87" i="9"/>
  <c r="E87" i="9" s="1"/>
  <c r="B87" i="9" s="1"/>
  <c r="G87" i="9"/>
  <c r="F87" i="9"/>
  <c r="H86" i="9"/>
  <c r="E86" i="9" s="1"/>
  <c r="G86" i="9"/>
  <c r="F86" i="9"/>
  <c r="H85" i="9"/>
  <c r="G85" i="9"/>
  <c r="F85" i="9"/>
  <c r="E85" i="9"/>
  <c r="B85" i="9" s="1"/>
  <c r="H84" i="9"/>
  <c r="E84" i="9" s="1"/>
  <c r="G84" i="9"/>
  <c r="F84" i="9"/>
  <c r="H83" i="9"/>
  <c r="E83" i="9" s="1"/>
  <c r="B83" i="9" s="1"/>
  <c r="G83" i="9"/>
  <c r="F83" i="9"/>
  <c r="H82" i="9"/>
  <c r="E82" i="9" s="1"/>
  <c r="G82" i="9"/>
  <c r="F82" i="9"/>
  <c r="H81" i="9"/>
  <c r="E81" i="9" s="1"/>
  <c r="B81" i="9" s="1"/>
  <c r="G81" i="9"/>
  <c r="F81" i="9"/>
  <c r="H80" i="9"/>
  <c r="E80" i="9" s="1"/>
  <c r="G80" i="9"/>
  <c r="F80" i="9"/>
  <c r="H79" i="9"/>
  <c r="G79" i="9"/>
  <c r="F79" i="9"/>
  <c r="E79" i="9"/>
  <c r="B79" i="9" s="1"/>
  <c r="H78" i="9"/>
  <c r="E78" i="9" s="1"/>
  <c r="G78" i="9"/>
  <c r="F78" i="9"/>
  <c r="H77" i="9"/>
  <c r="E77" i="9" s="1"/>
  <c r="B77" i="9" s="1"/>
  <c r="G77" i="9"/>
  <c r="F77" i="9"/>
  <c r="H76" i="9"/>
  <c r="E76" i="9" s="1"/>
  <c r="G76" i="9"/>
  <c r="F76" i="9"/>
  <c r="H75" i="9"/>
  <c r="G75" i="9"/>
  <c r="F75" i="9"/>
  <c r="H74" i="9"/>
  <c r="G74" i="9"/>
  <c r="F74" i="9"/>
  <c r="H73" i="9"/>
  <c r="G73" i="9"/>
  <c r="F73" i="9"/>
  <c r="H72" i="9"/>
  <c r="E72" i="9" s="1"/>
  <c r="G72" i="9"/>
  <c r="F72" i="9"/>
  <c r="H71" i="9"/>
  <c r="G71" i="9"/>
  <c r="F71" i="9"/>
  <c r="E71" i="9"/>
  <c r="B71" i="9" s="1"/>
  <c r="H70" i="9"/>
  <c r="E70" i="9" s="1"/>
  <c r="G70" i="9"/>
  <c r="F70" i="9"/>
  <c r="H69" i="9"/>
  <c r="E69" i="9" s="1"/>
  <c r="B69" i="9" s="1"/>
  <c r="G69" i="9"/>
  <c r="F69" i="9"/>
  <c r="H68" i="9"/>
  <c r="E68" i="9" s="1"/>
  <c r="G68" i="9"/>
  <c r="F68" i="9"/>
  <c r="H67" i="9"/>
  <c r="E67" i="9" s="1"/>
  <c r="B67" i="9" s="1"/>
  <c r="G67" i="9"/>
  <c r="F67" i="9"/>
  <c r="H66" i="9"/>
  <c r="E66" i="9" s="1"/>
  <c r="G66" i="9"/>
  <c r="F66" i="9"/>
  <c r="H65" i="9"/>
  <c r="E65" i="9" s="1"/>
  <c r="B65" i="9" s="1"/>
  <c r="G65" i="9"/>
  <c r="F65" i="9"/>
  <c r="H64" i="9"/>
  <c r="E64" i="9" s="1"/>
  <c r="G64" i="9"/>
  <c r="F64" i="9"/>
  <c r="H63" i="9"/>
  <c r="E63" i="9" s="1"/>
  <c r="B63" i="9" s="1"/>
  <c r="G63" i="9"/>
  <c r="F63" i="9"/>
  <c r="H62" i="9"/>
  <c r="E62" i="9" s="1"/>
  <c r="G62" i="9"/>
  <c r="F62" i="9"/>
  <c r="H61" i="9"/>
  <c r="E61" i="9" s="1"/>
  <c r="B61" i="9" s="1"/>
  <c r="G61" i="9"/>
  <c r="F61" i="9"/>
  <c r="H60" i="9"/>
  <c r="E60" i="9" s="1"/>
  <c r="G60" i="9"/>
  <c r="F60" i="9"/>
  <c r="H59" i="9"/>
  <c r="G59" i="9"/>
  <c r="F59" i="9"/>
  <c r="E59" i="9"/>
  <c r="B59" i="9" s="1"/>
  <c r="H58" i="9"/>
  <c r="E58" i="9" s="1"/>
  <c r="G58" i="9"/>
  <c r="F58" i="9"/>
  <c r="H57" i="9"/>
  <c r="G57" i="9"/>
  <c r="F57" i="9"/>
  <c r="H56" i="9"/>
  <c r="E56" i="9" s="1"/>
  <c r="G56" i="9"/>
  <c r="F56" i="9"/>
  <c r="H55" i="9"/>
  <c r="E55" i="9" s="1"/>
  <c r="B55" i="9" s="1"/>
  <c r="G55" i="9"/>
  <c r="F55" i="9"/>
  <c r="H54" i="9"/>
  <c r="E54" i="9" s="1"/>
  <c r="G54" i="9"/>
  <c r="F54" i="9"/>
  <c r="H53" i="9"/>
  <c r="G53" i="9"/>
  <c r="F53" i="9"/>
  <c r="E53" i="9"/>
  <c r="B53" i="9" s="1"/>
  <c r="H52" i="9"/>
  <c r="E52" i="9" s="1"/>
  <c r="G52" i="9"/>
  <c r="F52" i="9"/>
  <c r="H51" i="9"/>
  <c r="E51" i="9" s="1"/>
  <c r="B51" i="9" s="1"/>
  <c r="G51" i="9"/>
  <c r="F51" i="9"/>
  <c r="H50" i="9"/>
  <c r="E50" i="9" s="1"/>
  <c r="G50" i="9"/>
  <c r="F50" i="9"/>
  <c r="H49" i="9"/>
  <c r="E49" i="9" s="1"/>
  <c r="B49" i="9" s="1"/>
  <c r="G49" i="9"/>
  <c r="F49" i="9"/>
  <c r="H48" i="9"/>
  <c r="E48" i="9" s="1"/>
  <c r="G48" i="9"/>
  <c r="F48" i="9"/>
  <c r="H47" i="9"/>
  <c r="G47" i="9"/>
  <c r="F47" i="9"/>
  <c r="H46" i="9"/>
  <c r="E46" i="9" s="1"/>
  <c r="G46" i="9"/>
  <c r="F46" i="9"/>
  <c r="H45" i="9"/>
  <c r="G45" i="9"/>
  <c r="F45" i="9"/>
  <c r="H44" i="9"/>
  <c r="E44" i="9" s="1"/>
  <c r="G44" i="9"/>
  <c r="F44" i="9"/>
  <c r="H43" i="9"/>
  <c r="G43" i="9"/>
  <c r="F43" i="9"/>
  <c r="H42" i="9"/>
  <c r="G42" i="9"/>
  <c r="F42" i="9"/>
  <c r="H41" i="9"/>
  <c r="E41" i="9" s="1"/>
  <c r="B41" i="9" s="1"/>
  <c r="G41" i="9"/>
  <c r="F41" i="9"/>
  <c r="H40" i="9"/>
  <c r="E40" i="9" s="1"/>
  <c r="G40" i="9"/>
  <c r="F40" i="9"/>
  <c r="H39" i="9"/>
  <c r="E39" i="9" s="1"/>
  <c r="B39" i="9" s="1"/>
  <c r="G39" i="9"/>
  <c r="F39" i="9"/>
  <c r="H38" i="9"/>
  <c r="E38" i="9" s="1"/>
  <c r="G38" i="9"/>
  <c r="F38" i="9"/>
  <c r="H37" i="9"/>
  <c r="G37" i="9"/>
  <c r="F37" i="9"/>
  <c r="H36" i="9"/>
  <c r="G36" i="9"/>
  <c r="F36" i="9"/>
  <c r="H35" i="9"/>
  <c r="E35" i="9" s="1"/>
  <c r="B35" i="9" s="1"/>
  <c r="G35" i="9"/>
  <c r="F35" i="9"/>
  <c r="H34" i="9"/>
  <c r="E34" i="9" s="1"/>
  <c r="G34" i="9"/>
  <c r="F34" i="9"/>
  <c r="H33" i="9"/>
  <c r="E33" i="9" s="1"/>
  <c r="B33" i="9" s="1"/>
  <c r="G33" i="9"/>
  <c r="F33" i="9"/>
  <c r="H32" i="9"/>
  <c r="E32" i="9" s="1"/>
  <c r="G32" i="9"/>
  <c r="F32" i="9"/>
  <c r="H31" i="9"/>
  <c r="G31" i="9"/>
  <c r="F31" i="9"/>
  <c r="H30" i="9"/>
  <c r="E30" i="9" s="1"/>
  <c r="G30" i="9"/>
  <c r="F30" i="9"/>
  <c r="H29" i="9"/>
  <c r="E29" i="9" s="1"/>
  <c r="B29" i="9" s="1"/>
  <c r="G29" i="9"/>
  <c r="F29" i="9"/>
  <c r="H28" i="9"/>
  <c r="G28" i="9"/>
  <c r="F28" i="9"/>
  <c r="H27" i="9"/>
  <c r="E27" i="9" s="1"/>
  <c r="B27" i="9" s="1"/>
  <c r="G27" i="9"/>
  <c r="F27" i="9"/>
  <c r="H26" i="9"/>
  <c r="E26" i="9" s="1"/>
  <c r="G26" i="9"/>
  <c r="F26" i="9"/>
  <c r="H25" i="9"/>
  <c r="E25" i="9" s="1"/>
  <c r="B25" i="9" s="1"/>
  <c r="G25" i="9"/>
  <c r="F25" i="9"/>
  <c r="F24" i="9"/>
  <c r="F4" i="9"/>
  <c r="O3" i="9"/>
  <c r="G296" i="9" s="1"/>
  <c r="E296" i="9" s="1"/>
  <c r="B296" i="9" s="1"/>
  <c r="I3" i="9"/>
  <c r="H3" i="9"/>
  <c r="G3" i="9"/>
  <c r="D104" i="8"/>
  <c r="I41" i="3" s="1"/>
  <c r="D97" i="8"/>
  <c r="D92" i="8"/>
  <c r="C1669" i="1" s="1"/>
  <c r="H1669" i="1" s="1"/>
  <c r="D87" i="8"/>
  <c r="D82" i="8"/>
  <c r="D77" i="8"/>
  <c r="D72" i="8"/>
  <c r="C1649" i="1" s="1"/>
  <c r="H1649" i="1" s="1"/>
  <c r="D67" i="8"/>
  <c r="D62" i="8"/>
  <c r="D57" i="8"/>
  <c r="D52" i="8"/>
  <c r="D46" i="8"/>
  <c r="D37" i="8"/>
  <c r="D27" i="8"/>
  <c r="D18" i="8"/>
  <c r="D8" i="8"/>
  <c r="D6" i="8" s="1"/>
  <c r="C1583" i="1" s="1"/>
  <c r="E44" i="7"/>
  <c r="I36" i="3" s="1"/>
  <c r="D44" i="7"/>
  <c r="E39" i="7"/>
  <c r="D39" i="7"/>
  <c r="E38" i="7"/>
  <c r="I35" i="3" s="1"/>
  <c r="D38" i="7"/>
  <c r="E30" i="7"/>
  <c r="D30" i="7"/>
  <c r="E23" i="7"/>
  <c r="D1556" i="1" s="1"/>
  <c r="D23" i="7"/>
  <c r="E22" i="7"/>
  <c r="I34" i="3" s="1"/>
  <c r="D22" i="7"/>
  <c r="E14" i="7"/>
  <c r="D1547" i="1" s="1"/>
  <c r="D14" i="7"/>
  <c r="E7" i="7"/>
  <c r="D1540" i="1" s="1"/>
  <c r="D7" i="7"/>
  <c r="E6" i="7"/>
  <c r="D1539" i="1" s="1"/>
  <c r="D6" i="7"/>
  <c r="E5" i="7"/>
  <c r="I33" i="3"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H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E255" i="5" s="1"/>
  <c r="D1259" i="1" s="1"/>
  <c r="H1259" i="1"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D219" i="5" s="1"/>
  <c r="E219" i="5"/>
  <c r="H339" i="9" s="1"/>
  <c r="F218" i="5"/>
  <c r="F217" i="5"/>
  <c r="F216" i="5"/>
  <c r="F215" i="5"/>
  <c r="F214" i="5"/>
  <c r="F213" i="5"/>
  <c r="F212" i="5"/>
  <c r="E211" i="5"/>
  <c r="D1215" i="1" s="1"/>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D147" i="5"/>
  <c r="F146" i="5"/>
  <c r="F145" i="5"/>
  <c r="F144" i="5"/>
  <c r="E143" i="5"/>
  <c r="D143" i="5"/>
  <c r="D135" i="5" s="1"/>
  <c r="F135"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1061" i="1" s="1"/>
  <c r="H1061"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D12" i="5" s="1"/>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E156" i="9" s="1"/>
  <c r="B156" i="9" s="1"/>
  <c r="D607" i="4"/>
  <c r="F607" i="4" s="1"/>
  <c r="F606" i="4"/>
  <c r="F605" i="4"/>
  <c r="F604" i="4"/>
  <c r="E603" i="4"/>
  <c r="D603" i="4"/>
  <c r="F603" i="4" s="1"/>
  <c r="F602" i="4"/>
  <c r="F601" i="4"/>
  <c r="F600" i="4"/>
  <c r="F599" i="4"/>
  <c r="E598" i="4"/>
  <c r="D598" i="4"/>
  <c r="D597" i="4" s="1"/>
  <c r="F597" i="4" s="1"/>
  <c r="F596" i="4"/>
  <c r="F595" i="4"/>
  <c r="E594" i="4"/>
  <c r="D594" i="4"/>
  <c r="D584" i="4" s="1"/>
  <c r="F58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D536" i="4" s="1"/>
  <c r="F541" i="4"/>
  <c r="F540" i="4"/>
  <c r="F539" i="4"/>
  <c r="F538" i="4"/>
  <c r="E537" i="4"/>
  <c r="D537" i="4"/>
  <c r="F537" i="4" s="1"/>
  <c r="F534" i="4"/>
  <c r="F533" i="4"/>
  <c r="E532" i="4"/>
  <c r="D532" i="4"/>
  <c r="D522" i="4" s="1"/>
  <c r="F52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D479" i="4" s="1"/>
  <c r="F479" i="4" s="1"/>
  <c r="F478" i="4"/>
  <c r="F477" i="4"/>
  <c r="E476" i="4"/>
  <c r="D476" i="4"/>
  <c r="D466" i="4" s="1"/>
  <c r="F46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396" i="1" s="1"/>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E373" i="4"/>
  <c r="D368" i="1" s="1"/>
  <c r="F372" i="4"/>
  <c r="F371" i="4"/>
  <c r="F370" i="4"/>
  <c r="F369" i="4"/>
  <c r="F368" i="4"/>
  <c r="F367" i="4"/>
  <c r="E366" i="4"/>
  <c r="E361" i="4" s="1"/>
  <c r="D366" i="4"/>
  <c r="F366" i="4" s="1"/>
  <c r="F365" i="4"/>
  <c r="F364" i="4"/>
  <c r="F363" i="4"/>
  <c r="E362" i="4"/>
  <c r="D362" i="4"/>
  <c r="D361" i="4" s="1"/>
  <c r="F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E309" i="4" s="1"/>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9" i="4"/>
  <c r="F269" i="4" s="1"/>
  <c r="F268" i="4"/>
  <c r="F267" i="4"/>
  <c r="F266" i="4"/>
  <c r="F265" i="4"/>
  <c r="F264" i="4"/>
  <c r="E263" i="4"/>
  <c r="D263" i="4"/>
  <c r="D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199" i="1"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8" i="4"/>
  <c r="F127" i="4"/>
  <c r="E126" i="4"/>
  <c r="E125" i="4" s="1"/>
  <c r="D126" i="4"/>
  <c r="F126" i="4" s="1"/>
  <c r="D125" i="4"/>
  <c r="F125" i="4" s="1"/>
  <c r="F124" i="4"/>
  <c r="F123" i="4"/>
  <c r="F122" i="4"/>
  <c r="F121" i="4"/>
  <c r="E120" i="4"/>
  <c r="E106" i="4" s="1"/>
  <c r="D102" i="1" s="1"/>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D7" i="4"/>
  <c r="G41" i="3"/>
  <c r="B41" i="3"/>
  <c r="G40" i="3"/>
  <c r="B40" i="3"/>
  <c r="G39" i="3"/>
  <c r="B39" i="3"/>
  <c r="H38" i="3"/>
  <c r="G38" i="3"/>
  <c r="B38" i="3"/>
  <c r="H36" i="3"/>
  <c r="G36" i="3"/>
  <c r="B36" i="3"/>
  <c r="H35" i="3"/>
  <c r="G35" i="3"/>
  <c r="B35" i="3"/>
  <c r="H34" i="3"/>
  <c r="G34" i="3"/>
  <c r="B34" i="3"/>
  <c r="H33" i="3"/>
  <c r="G33" i="3"/>
  <c r="B33" i="3"/>
  <c r="G31" i="3"/>
  <c r="B31" i="3"/>
  <c r="H30"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s="1"/>
  <c r="L3" i="9" s="1"/>
  <c r="C1686" i="1"/>
  <c r="G1686" i="1" s="1"/>
  <c r="C1685" i="1"/>
  <c r="H1685" i="1" s="1"/>
  <c r="C1684" i="1"/>
  <c r="G1684" i="1" s="1"/>
  <c r="C1683" i="1"/>
  <c r="H1683" i="1" s="1"/>
  <c r="C1682" i="1"/>
  <c r="G1682" i="1" s="1"/>
  <c r="C1680" i="1"/>
  <c r="G1680" i="1" s="1"/>
  <c r="C1679" i="1"/>
  <c r="H1679" i="1" s="1"/>
  <c r="C1678" i="1"/>
  <c r="G1678" i="1" s="1"/>
  <c r="C1677" i="1"/>
  <c r="H1677" i="1" s="1"/>
  <c r="C1676" i="1"/>
  <c r="G1676" i="1" s="1"/>
  <c r="C1675" i="1"/>
  <c r="H1675" i="1" s="1"/>
  <c r="C1674" i="1"/>
  <c r="G1673" i="1"/>
  <c r="C1673" i="1"/>
  <c r="H1673" i="1" s="1"/>
  <c r="C1672" i="1"/>
  <c r="G1672" i="1" s="1"/>
  <c r="C1671" i="1"/>
  <c r="H1671" i="1" s="1"/>
  <c r="C1670" i="1"/>
  <c r="G1670" i="1" s="1"/>
  <c r="H1668" i="1"/>
  <c r="C1668" i="1"/>
  <c r="G1668" i="1" s="1"/>
  <c r="C1667" i="1"/>
  <c r="H1667" i="1" s="1"/>
  <c r="C1666" i="1"/>
  <c r="G1666" i="1" s="1"/>
  <c r="C1665" i="1"/>
  <c r="H1665" i="1" s="1"/>
  <c r="C1664" i="1"/>
  <c r="G1664" i="1" s="1"/>
  <c r="C1663" i="1"/>
  <c r="H1663" i="1" s="1"/>
  <c r="C1662" i="1"/>
  <c r="G1662" i="1" s="1"/>
  <c r="C1661" i="1"/>
  <c r="H1661" i="1" s="1"/>
  <c r="C1660" i="1"/>
  <c r="G1660" i="1" s="1"/>
  <c r="C1659" i="1"/>
  <c r="H1659" i="1" s="1"/>
  <c r="H1658" i="1"/>
  <c r="C1658" i="1"/>
  <c r="G1658" i="1" s="1"/>
  <c r="C1657" i="1"/>
  <c r="H1657" i="1" s="1"/>
  <c r="H1656" i="1"/>
  <c r="C1656" i="1"/>
  <c r="G1656" i="1" s="1"/>
  <c r="G1655" i="1"/>
  <c r="C1655" i="1"/>
  <c r="H1655" i="1" s="1"/>
  <c r="C1654" i="1"/>
  <c r="G1654" i="1" s="1"/>
  <c r="G1653" i="1"/>
  <c r="C1653" i="1"/>
  <c r="H1653" i="1" s="1"/>
  <c r="C1652" i="1"/>
  <c r="G1652" i="1" s="1"/>
  <c r="C1651" i="1"/>
  <c r="H1651" i="1" s="1"/>
  <c r="C1650" i="1"/>
  <c r="G1650" i="1" s="1"/>
  <c r="H1648" i="1"/>
  <c r="C1648" i="1"/>
  <c r="G1648" i="1" s="1"/>
  <c r="C1647" i="1"/>
  <c r="H1647" i="1" s="1"/>
  <c r="H1646" i="1"/>
  <c r="C1646" i="1"/>
  <c r="G1646" i="1" s="1"/>
  <c r="G1645" i="1"/>
  <c r="C1645" i="1"/>
  <c r="H1645" i="1" s="1"/>
  <c r="C1644" i="1"/>
  <c r="G1644" i="1" s="1"/>
  <c r="C1643" i="1"/>
  <c r="H1643" i="1" s="1"/>
  <c r="C1642" i="1"/>
  <c r="G1642" i="1" s="1"/>
  <c r="C1641" i="1"/>
  <c r="H1641" i="1" s="1"/>
  <c r="C1640" i="1"/>
  <c r="G1640" i="1" s="1"/>
  <c r="C1639" i="1"/>
  <c r="H1639" i="1" s="1"/>
  <c r="H1638" i="1"/>
  <c r="C1638" i="1"/>
  <c r="G1638" i="1" s="1"/>
  <c r="C1637" i="1"/>
  <c r="H1637" i="1" s="1"/>
  <c r="H1636" i="1"/>
  <c r="C1636" i="1"/>
  <c r="G1636" i="1" s="1"/>
  <c r="C1635" i="1"/>
  <c r="H1635" i="1" s="1"/>
  <c r="C1634" i="1"/>
  <c r="G1634" i="1" s="1"/>
  <c r="C1633" i="1"/>
  <c r="H1633" i="1" s="1"/>
  <c r="C1632" i="1"/>
  <c r="G1632" i="1" s="1"/>
  <c r="C1631" i="1"/>
  <c r="H1631" i="1" s="1"/>
  <c r="C1630" i="1"/>
  <c r="G1630" i="1" s="1"/>
  <c r="C1629" i="1"/>
  <c r="H1629" i="1" s="1"/>
  <c r="C1627" i="1"/>
  <c r="H1627" i="1" s="1"/>
  <c r="C1626" i="1"/>
  <c r="G1626" i="1" s="1"/>
  <c r="C1625" i="1"/>
  <c r="H1625" i="1" s="1"/>
  <c r="C1624" i="1"/>
  <c r="G1624" i="1" s="1"/>
  <c r="C1623" i="1"/>
  <c r="H1623" i="1" s="1"/>
  <c r="C1620" i="1"/>
  <c r="G1620" i="1" s="1"/>
  <c r="C1619" i="1"/>
  <c r="H1619" i="1" s="1"/>
  <c r="C1618" i="1"/>
  <c r="G1618" i="1" s="1"/>
  <c r="G1617" i="1"/>
  <c r="C1617" i="1"/>
  <c r="H1617" i="1" s="1"/>
  <c r="C1616" i="1"/>
  <c r="G1616" i="1" s="1"/>
  <c r="C1615" i="1"/>
  <c r="H1615" i="1" s="1"/>
  <c r="C1614" i="1"/>
  <c r="G1614" i="1" s="1"/>
  <c r="C1613" i="1"/>
  <c r="H1613" i="1" s="1"/>
  <c r="C1612" i="1"/>
  <c r="G1612" i="1" s="1"/>
  <c r="G1611" i="1"/>
  <c r="C1611" i="1"/>
  <c r="H1611" i="1" s="1"/>
  <c r="C1610" i="1"/>
  <c r="G1610" i="1" s="1"/>
  <c r="C1609" i="1"/>
  <c r="H1609" i="1" s="1"/>
  <c r="C1608" i="1"/>
  <c r="G1608" i="1" s="1"/>
  <c r="C1607" i="1"/>
  <c r="H1607" i="1" s="1"/>
  <c r="C1606" i="1"/>
  <c r="G1606" i="1" s="1"/>
  <c r="C1605" i="1"/>
  <c r="H1605" i="1" s="1"/>
  <c r="C1604" i="1"/>
  <c r="G1604" i="1" s="1"/>
  <c r="G1603" i="1"/>
  <c r="C1603" i="1"/>
  <c r="H1603" i="1" s="1"/>
  <c r="C1601" i="1"/>
  <c r="H1601" i="1" s="1"/>
  <c r="C1600" i="1"/>
  <c r="G1600" i="1" s="1"/>
  <c r="C1599" i="1"/>
  <c r="H1599" i="1" s="1"/>
  <c r="C1598" i="1"/>
  <c r="G1598" i="1" s="1"/>
  <c r="G1597" i="1"/>
  <c r="C1597" i="1"/>
  <c r="H1597" i="1" s="1"/>
  <c r="C1596" i="1"/>
  <c r="G1596" i="1" s="1"/>
  <c r="C1595" i="1"/>
  <c r="H1595" i="1" s="1"/>
  <c r="C1594" i="1"/>
  <c r="G1594" i="1" s="1"/>
  <c r="C1593" i="1"/>
  <c r="H1593" i="1" s="1"/>
  <c r="C1592" i="1"/>
  <c r="G1592" i="1" s="1"/>
  <c r="G1591" i="1"/>
  <c r="C1591" i="1"/>
  <c r="H1591" i="1" s="1"/>
  <c r="C1590" i="1"/>
  <c r="G1590" i="1" s="1"/>
  <c r="C1589" i="1"/>
  <c r="H1589" i="1" s="1"/>
  <c r="C1588" i="1"/>
  <c r="G1588" i="1" s="1"/>
  <c r="G1587" i="1"/>
  <c r="C1587" i="1"/>
  <c r="H1587" i="1" s="1"/>
  <c r="C1586" i="1"/>
  <c r="G1586" i="1" s="1"/>
  <c r="C1585" i="1"/>
  <c r="H1585" i="1" s="1"/>
  <c r="C1584" i="1"/>
  <c r="G1584" i="1" s="1"/>
  <c r="C1582" i="1"/>
  <c r="H1582" i="1" s="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C1556" i="1"/>
  <c r="C1555" i="1"/>
  <c r="D1554" i="1"/>
  <c r="C1554" i="1"/>
  <c r="D1553" i="1"/>
  <c r="C1553" i="1"/>
  <c r="D1552" i="1"/>
  <c r="C1552" i="1"/>
  <c r="D1551" i="1"/>
  <c r="C1551" i="1"/>
  <c r="D1550" i="1"/>
  <c r="C1550" i="1"/>
  <c r="D1549" i="1"/>
  <c r="C1549" i="1"/>
  <c r="D1548" i="1"/>
  <c r="C1548" i="1"/>
  <c r="C1547" i="1"/>
  <c r="D1546" i="1"/>
  <c r="C1546" i="1"/>
  <c r="D1545" i="1"/>
  <c r="C1545" i="1"/>
  <c r="D1544" i="1"/>
  <c r="C1544" i="1"/>
  <c r="D1543" i="1"/>
  <c r="C1543" i="1"/>
  <c r="D1542" i="1"/>
  <c r="C1542" i="1"/>
  <c r="D1541" i="1"/>
  <c r="C1541" i="1"/>
  <c r="C1540" i="1"/>
  <c r="C1539" i="1"/>
  <c r="C1538" i="1"/>
  <c r="D1536" i="1"/>
  <c r="H1536" i="1" s="1"/>
  <c r="C1536" i="1"/>
  <c r="D1535" i="1"/>
  <c r="H1535" i="1" s="1"/>
  <c r="C1535" i="1"/>
  <c r="G1535" i="1" s="1"/>
  <c r="D1534" i="1"/>
  <c r="H1534" i="1" s="1"/>
  <c r="C1534" i="1"/>
  <c r="D1533" i="1"/>
  <c r="H1533" i="1" s="1"/>
  <c r="C1533" i="1"/>
  <c r="G1533" i="1" s="1"/>
  <c r="D1532" i="1"/>
  <c r="H1532" i="1" s="1"/>
  <c r="C1532" i="1"/>
  <c r="D1531" i="1"/>
  <c r="H1531" i="1" s="1"/>
  <c r="C1531" i="1"/>
  <c r="D1530" i="1"/>
  <c r="H1530" i="1" s="1"/>
  <c r="C1530" i="1"/>
  <c r="D1529" i="1"/>
  <c r="H1529" i="1" s="1"/>
  <c r="C1529" i="1"/>
  <c r="D1528" i="1"/>
  <c r="H1528" i="1" s="1"/>
  <c r="C1528" i="1"/>
  <c r="D1527" i="1"/>
  <c r="H1527" i="1" s="1"/>
  <c r="C1527" i="1"/>
  <c r="D1526" i="1"/>
  <c r="H1526" i="1" s="1"/>
  <c r="C1526" i="1"/>
  <c r="H1525" i="1"/>
  <c r="D1525" i="1"/>
  <c r="C1525" i="1"/>
  <c r="G1525" i="1" s="1"/>
  <c r="D1524" i="1"/>
  <c r="H1524" i="1" s="1"/>
  <c r="C1524" i="1"/>
  <c r="H1523" i="1"/>
  <c r="D1523" i="1"/>
  <c r="C1523" i="1"/>
  <c r="G1523" i="1" s="1"/>
  <c r="D1522" i="1"/>
  <c r="H1522" i="1" s="1"/>
  <c r="C1522" i="1"/>
  <c r="D1521" i="1"/>
  <c r="H1521" i="1" s="1"/>
  <c r="C1521" i="1"/>
  <c r="D1520" i="1"/>
  <c r="H1520" i="1" s="1"/>
  <c r="C1520" i="1"/>
  <c r="D1519" i="1"/>
  <c r="H1519" i="1" s="1"/>
  <c r="C1519" i="1"/>
  <c r="D1518" i="1"/>
  <c r="H1518" i="1" s="1"/>
  <c r="C1518" i="1"/>
  <c r="D1517" i="1"/>
  <c r="H1517" i="1" s="1"/>
  <c r="C1517" i="1"/>
  <c r="D1516" i="1"/>
  <c r="H1516" i="1" s="1"/>
  <c r="C1516" i="1"/>
  <c r="H1515" i="1"/>
  <c r="D1515" i="1"/>
  <c r="C1515" i="1"/>
  <c r="G1515" i="1" s="1"/>
  <c r="D1514" i="1"/>
  <c r="H1514" i="1" s="1"/>
  <c r="C1514" i="1"/>
  <c r="D1513" i="1"/>
  <c r="H1513" i="1" s="1"/>
  <c r="C1513" i="1"/>
  <c r="G1513" i="1" s="1"/>
  <c r="D1512" i="1"/>
  <c r="H1512" i="1" s="1"/>
  <c r="C1512" i="1"/>
  <c r="D1511" i="1"/>
  <c r="H1511" i="1" s="1"/>
  <c r="C1511" i="1"/>
  <c r="C1510" i="1"/>
  <c r="D1509" i="1"/>
  <c r="H1509" i="1" s="1"/>
  <c r="C1509" i="1"/>
  <c r="D1508" i="1"/>
  <c r="H1508" i="1" s="1"/>
  <c r="C1508" i="1"/>
  <c r="H1507" i="1"/>
  <c r="D1507" i="1"/>
  <c r="C1507" i="1"/>
  <c r="G1507" i="1" s="1"/>
  <c r="D1506" i="1"/>
  <c r="H1506" i="1" s="1"/>
  <c r="C1506" i="1"/>
  <c r="D1505" i="1"/>
  <c r="H1505" i="1" s="1"/>
  <c r="C1505" i="1"/>
  <c r="G1505" i="1" s="1"/>
  <c r="D1504" i="1"/>
  <c r="H1504" i="1" s="1"/>
  <c r="C1504" i="1"/>
  <c r="D1503" i="1"/>
  <c r="H1503" i="1" s="1"/>
  <c r="C1503" i="1"/>
  <c r="D1502" i="1"/>
  <c r="H1502" i="1" s="1"/>
  <c r="C1502" i="1"/>
  <c r="H1501" i="1"/>
  <c r="D1501" i="1"/>
  <c r="C1501" i="1"/>
  <c r="G1501" i="1" s="1"/>
  <c r="D1500" i="1"/>
  <c r="H1500" i="1" s="1"/>
  <c r="C1500" i="1"/>
  <c r="D1499" i="1"/>
  <c r="H1499" i="1" s="1"/>
  <c r="C1499" i="1"/>
  <c r="G1499" i="1" s="1"/>
  <c r="D1498" i="1"/>
  <c r="H1498" i="1" s="1"/>
  <c r="C1498" i="1"/>
  <c r="D1497" i="1"/>
  <c r="H1497" i="1" s="1"/>
  <c r="C1497" i="1"/>
  <c r="G1497" i="1" s="1"/>
  <c r="D1496" i="1"/>
  <c r="H1496" i="1" s="1"/>
  <c r="C1496" i="1"/>
  <c r="H1495" i="1"/>
  <c r="D1495" i="1"/>
  <c r="C1495" i="1"/>
  <c r="G1495" i="1" s="1"/>
  <c r="D1494" i="1"/>
  <c r="H1494" i="1" s="1"/>
  <c r="C1494" i="1"/>
  <c r="D1493" i="1"/>
  <c r="H1493" i="1" s="1"/>
  <c r="C1493" i="1"/>
  <c r="D1492" i="1"/>
  <c r="H1492" i="1" s="1"/>
  <c r="C1492" i="1"/>
  <c r="D1491" i="1"/>
  <c r="H1491" i="1" s="1"/>
  <c r="C1491" i="1"/>
  <c r="D1490" i="1"/>
  <c r="H1490" i="1" s="1"/>
  <c r="C1490" i="1"/>
  <c r="D1489" i="1"/>
  <c r="H1489" i="1" s="1"/>
  <c r="C1489" i="1"/>
  <c r="G1489" i="1" s="1"/>
  <c r="D1488" i="1"/>
  <c r="H1488" i="1" s="1"/>
  <c r="C1488" i="1"/>
  <c r="D1487" i="1"/>
  <c r="H1487" i="1" s="1"/>
  <c r="C1487" i="1"/>
  <c r="D1486" i="1"/>
  <c r="H1486" i="1" s="1"/>
  <c r="C1486" i="1"/>
  <c r="C1485" i="1"/>
  <c r="D1484" i="1"/>
  <c r="H1484" i="1" s="1"/>
  <c r="C1484" i="1"/>
  <c r="D1483" i="1"/>
  <c r="H1483" i="1" s="1"/>
  <c r="C1483" i="1"/>
  <c r="G1483" i="1" s="1"/>
  <c r="D1482" i="1"/>
  <c r="H1482" i="1" s="1"/>
  <c r="C1482" i="1"/>
  <c r="D1481" i="1"/>
  <c r="H1481" i="1" s="1"/>
  <c r="C1481" i="1"/>
  <c r="D1480" i="1"/>
  <c r="H1480" i="1" s="1"/>
  <c r="C1480" i="1"/>
  <c r="D1479" i="1"/>
  <c r="H1479" i="1" s="1"/>
  <c r="C1479" i="1"/>
  <c r="D1478" i="1"/>
  <c r="H1478" i="1" s="1"/>
  <c r="C1478" i="1"/>
  <c r="D1477" i="1"/>
  <c r="H1477" i="1" s="1"/>
  <c r="C1477" i="1"/>
  <c r="G1477" i="1" s="1"/>
  <c r="D1476" i="1"/>
  <c r="H1476" i="1" s="1"/>
  <c r="C1476" i="1"/>
  <c r="D1475" i="1"/>
  <c r="H1475" i="1" s="1"/>
  <c r="C1475" i="1"/>
  <c r="G1475" i="1" s="1"/>
  <c r="D1474" i="1"/>
  <c r="H1474" i="1" s="1"/>
  <c r="C1474" i="1"/>
  <c r="D1473" i="1"/>
  <c r="H1473" i="1" s="1"/>
  <c r="C1473" i="1"/>
  <c r="G1473" i="1" s="1"/>
  <c r="D1472" i="1"/>
  <c r="H1472" i="1" s="1"/>
  <c r="C1472" i="1"/>
  <c r="D1471" i="1"/>
  <c r="H1471" i="1" s="1"/>
  <c r="C1471" i="1"/>
  <c r="D1470" i="1"/>
  <c r="H1470" i="1" s="1"/>
  <c r="C1470" i="1"/>
  <c r="D1469" i="1"/>
  <c r="H1469" i="1" s="1"/>
  <c r="C1469" i="1"/>
  <c r="G1469" i="1" s="1"/>
  <c r="D1468" i="1"/>
  <c r="H1468" i="1" s="1"/>
  <c r="C1468" i="1"/>
  <c r="D1467" i="1"/>
  <c r="H1467" i="1" s="1"/>
  <c r="C1467" i="1"/>
  <c r="D1466" i="1"/>
  <c r="H1466" i="1" s="1"/>
  <c r="C1466" i="1"/>
  <c r="D1465" i="1"/>
  <c r="H1465" i="1" s="1"/>
  <c r="C1465" i="1"/>
  <c r="G1465" i="1" s="1"/>
  <c r="D1464" i="1"/>
  <c r="H1464" i="1" s="1"/>
  <c r="C1464" i="1"/>
  <c r="D1463" i="1"/>
  <c r="H1463" i="1" s="1"/>
  <c r="C1463" i="1"/>
  <c r="C1462" i="1"/>
  <c r="D1461" i="1"/>
  <c r="H1461" i="1" s="1"/>
  <c r="C1461" i="1"/>
  <c r="G1461" i="1" s="1"/>
  <c r="D1460" i="1"/>
  <c r="H1460" i="1" s="1"/>
  <c r="C1460" i="1"/>
  <c r="D1459" i="1"/>
  <c r="H1459" i="1" s="1"/>
  <c r="C1459" i="1"/>
  <c r="D1458" i="1"/>
  <c r="H1458" i="1" s="1"/>
  <c r="C1458" i="1"/>
  <c r="H1457" i="1"/>
  <c r="D1457" i="1"/>
  <c r="C1457" i="1"/>
  <c r="G1457" i="1" s="1"/>
  <c r="D1456" i="1"/>
  <c r="H1456" i="1" s="1"/>
  <c r="C1456" i="1"/>
  <c r="D1455" i="1"/>
  <c r="H1455" i="1" s="1"/>
  <c r="C1455" i="1"/>
  <c r="G1455" i="1" s="1"/>
  <c r="D1454" i="1"/>
  <c r="H1454" i="1" s="1"/>
  <c r="C1454" i="1"/>
  <c r="D1453" i="1"/>
  <c r="H1453" i="1" s="1"/>
  <c r="C1453" i="1"/>
  <c r="D1452" i="1"/>
  <c r="H1452" i="1" s="1"/>
  <c r="C1452" i="1"/>
  <c r="D1451" i="1"/>
  <c r="H1451" i="1" s="1"/>
  <c r="C1451" i="1"/>
  <c r="D1450" i="1"/>
  <c r="H1450" i="1" s="1"/>
  <c r="C1450" i="1"/>
  <c r="D1449" i="1"/>
  <c r="H1449" i="1" s="1"/>
  <c r="C1449" i="1"/>
  <c r="G1449" i="1" s="1"/>
  <c r="D1448" i="1"/>
  <c r="H1448" i="1" s="1"/>
  <c r="C1448" i="1"/>
  <c r="D1447" i="1"/>
  <c r="H1447" i="1" s="1"/>
  <c r="C1447" i="1"/>
  <c r="G1447" i="1" s="1"/>
  <c r="D1446" i="1"/>
  <c r="H1446" i="1" s="1"/>
  <c r="C1446" i="1"/>
  <c r="D1445" i="1"/>
  <c r="H1445" i="1" s="1"/>
  <c r="C1445" i="1"/>
  <c r="D1444" i="1"/>
  <c r="H1444" i="1" s="1"/>
  <c r="C1444" i="1"/>
  <c r="D1443" i="1"/>
  <c r="H1443" i="1" s="1"/>
  <c r="C1443" i="1"/>
  <c r="D1442" i="1"/>
  <c r="H1442" i="1" s="1"/>
  <c r="C1442" i="1"/>
  <c r="D1441" i="1"/>
  <c r="H1441" i="1" s="1"/>
  <c r="C1441" i="1"/>
  <c r="G1441" i="1" s="1"/>
  <c r="D1440" i="1"/>
  <c r="H1440" i="1" s="1"/>
  <c r="C1440" i="1"/>
  <c r="H1439" i="1"/>
  <c r="D1439" i="1"/>
  <c r="C1439" i="1"/>
  <c r="G1439" i="1" s="1"/>
  <c r="D1438" i="1"/>
  <c r="H1438" i="1" s="1"/>
  <c r="C1438" i="1"/>
  <c r="D1437" i="1"/>
  <c r="H1437" i="1" s="1"/>
  <c r="C1437" i="1"/>
  <c r="G1437" i="1" s="1"/>
  <c r="D1436" i="1"/>
  <c r="H1436" i="1" s="1"/>
  <c r="C1436" i="1"/>
  <c r="H1435" i="1"/>
  <c r="D1435" i="1"/>
  <c r="C1435" i="1"/>
  <c r="G1435" i="1" s="1"/>
  <c r="D1434" i="1"/>
  <c r="H1434" i="1" s="1"/>
  <c r="C1434" i="1"/>
  <c r="D1433" i="1"/>
  <c r="H1433" i="1" s="1"/>
  <c r="C1433" i="1"/>
  <c r="D1432" i="1"/>
  <c r="H1432" i="1" s="1"/>
  <c r="C1432" i="1"/>
  <c r="C1431" i="1"/>
  <c r="D1430" i="1"/>
  <c r="H1430" i="1" s="1"/>
  <c r="C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G1423" i="1" s="1"/>
  <c r="D1422" i="1"/>
  <c r="H1422" i="1" s="1"/>
  <c r="C1422" i="1"/>
  <c r="D1421" i="1"/>
  <c r="H1421" i="1" s="1"/>
  <c r="C1421" i="1"/>
  <c r="D1420" i="1"/>
  <c r="H1420" i="1" s="1"/>
  <c r="C1420" i="1"/>
  <c r="D1419" i="1"/>
  <c r="H1419" i="1" s="1"/>
  <c r="C1419" i="1"/>
  <c r="G1419" i="1" s="1"/>
  <c r="D1418" i="1"/>
  <c r="H1418" i="1" s="1"/>
  <c r="C1418" i="1"/>
  <c r="D1417" i="1"/>
  <c r="H1417" i="1" s="1"/>
  <c r="C1417" i="1"/>
  <c r="D1416" i="1"/>
  <c r="H1416" i="1" s="1"/>
  <c r="C1416" i="1"/>
  <c r="H1415" i="1"/>
  <c r="D1415" i="1"/>
  <c r="C1415" i="1"/>
  <c r="G1415" i="1" s="1"/>
  <c r="D1414" i="1"/>
  <c r="H1414" i="1" s="1"/>
  <c r="C1414" i="1"/>
  <c r="D1413" i="1"/>
  <c r="H1413" i="1" s="1"/>
  <c r="C1413" i="1"/>
  <c r="D1412" i="1"/>
  <c r="H1412" i="1" s="1"/>
  <c r="C1412" i="1"/>
  <c r="H1411" i="1"/>
  <c r="D1411" i="1"/>
  <c r="C1411" i="1"/>
  <c r="G1411" i="1" s="1"/>
  <c r="D1410" i="1"/>
  <c r="H1410" i="1" s="1"/>
  <c r="C1410" i="1"/>
  <c r="D1409" i="1"/>
  <c r="H1409" i="1" s="1"/>
  <c r="C1409" i="1"/>
  <c r="D1408" i="1"/>
  <c r="H1408" i="1" s="1"/>
  <c r="C1408" i="1"/>
  <c r="H1407" i="1"/>
  <c r="D1407" i="1"/>
  <c r="C1407" i="1"/>
  <c r="G1407" i="1" s="1"/>
  <c r="D1406" i="1"/>
  <c r="H1406" i="1" s="1"/>
  <c r="C1406" i="1"/>
  <c r="D1405" i="1"/>
  <c r="H1405" i="1" s="1"/>
  <c r="C1405" i="1"/>
  <c r="G1405" i="1" s="1"/>
  <c r="D1404" i="1"/>
  <c r="H1404" i="1" s="1"/>
  <c r="C1404" i="1"/>
  <c r="H1403" i="1"/>
  <c r="D1403" i="1"/>
  <c r="C1403" i="1"/>
  <c r="G1403" i="1" s="1"/>
  <c r="D1402" i="1"/>
  <c r="H1402" i="1" s="1"/>
  <c r="C1402" i="1"/>
  <c r="C1401" i="1"/>
  <c r="D1400" i="1"/>
  <c r="H1400" i="1" s="1"/>
  <c r="C1400" i="1"/>
  <c r="D1399" i="1"/>
  <c r="C1399" i="1"/>
  <c r="D1398" i="1"/>
  <c r="C1398" i="1"/>
  <c r="D1397" i="1"/>
  <c r="C1397" i="1"/>
  <c r="D1396" i="1"/>
  <c r="H1396" i="1" s="1"/>
  <c r="C1396" i="1"/>
  <c r="D1395" i="1"/>
  <c r="C1395" i="1"/>
  <c r="D1394" i="1"/>
  <c r="C1394" i="1"/>
  <c r="D1393" i="1"/>
  <c r="C1393" i="1"/>
  <c r="D1392" i="1"/>
  <c r="H1392" i="1" s="1"/>
  <c r="C1392" i="1"/>
  <c r="D1391" i="1"/>
  <c r="C1391" i="1"/>
  <c r="D1390" i="1"/>
  <c r="C1390" i="1"/>
  <c r="D1389" i="1"/>
  <c r="C1389" i="1"/>
  <c r="D1388" i="1"/>
  <c r="H1388" i="1" s="1"/>
  <c r="C1388" i="1"/>
  <c r="D1387" i="1"/>
  <c r="C1387" i="1"/>
  <c r="D1386" i="1"/>
  <c r="C1386" i="1"/>
  <c r="D1385" i="1"/>
  <c r="C1385" i="1"/>
  <c r="D1384" i="1"/>
  <c r="H1384" i="1" s="1"/>
  <c r="C1384" i="1"/>
  <c r="D1383" i="1"/>
  <c r="C1383" i="1"/>
  <c r="D1382" i="1"/>
  <c r="C1382" i="1"/>
  <c r="D1381" i="1"/>
  <c r="C1381" i="1"/>
  <c r="D1380" i="1"/>
  <c r="H1380" i="1" s="1"/>
  <c r="C1380" i="1"/>
  <c r="D1379" i="1"/>
  <c r="C1379" i="1"/>
  <c r="D1378" i="1"/>
  <c r="C1378" i="1"/>
  <c r="D1377" i="1"/>
  <c r="C1377" i="1"/>
  <c r="D1376" i="1"/>
  <c r="H1376" i="1" s="1"/>
  <c r="C1376" i="1"/>
  <c r="D1375" i="1"/>
  <c r="C1375" i="1"/>
  <c r="D1374" i="1"/>
  <c r="C1374" i="1"/>
  <c r="D1373" i="1"/>
  <c r="C1373" i="1"/>
  <c r="D1372" i="1"/>
  <c r="H1372" i="1" s="1"/>
  <c r="C1372" i="1"/>
  <c r="D1371" i="1"/>
  <c r="C1371" i="1"/>
  <c r="D1370" i="1"/>
  <c r="C1370" i="1"/>
  <c r="D1369" i="1"/>
  <c r="C1369" i="1"/>
  <c r="D1368" i="1"/>
  <c r="H1368" i="1" s="1"/>
  <c r="C1368" i="1"/>
  <c r="H1367" i="1"/>
  <c r="D1367" i="1"/>
  <c r="C1367" i="1"/>
  <c r="G1367" i="1" s="1"/>
  <c r="D1366" i="1"/>
  <c r="H1366" i="1" s="1"/>
  <c r="C1366" i="1"/>
  <c r="D1365" i="1"/>
  <c r="H1365" i="1" s="1"/>
  <c r="C1365" i="1"/>
  <c r="D1364" i="1"/>
  <c r="H1364" i="1" s="1"/>
  <c r="C1364" i="1"/>
  <c r="H1363" i="1"/>
  <c r="D1363" i="1"/>
  <c r="C1363" i="1"/>
  <c r="G1363" i="1" s="1"/>
  <c r="D1362" i="1"/>
  <c r="H1362" i="1" s="1"/>
  <c r="C1362" i="1"/>
  <c r="D1361" i="1"/>
  <c r="H1361" i="1" s="1"/>
  <c r="C1361" i="1"/>
  <c r="D1360" i="1"/>
  <c r="H1360" i="1" s="1"/>
  <c r="C1360" i="1"/>
  <c r="H1359" i="1"/>
  <c r="D1359" i="1"/>
  <c r="C1359" i="1"/>
  <c r="G1359" i="1" s="1"/>
  <c r="D1358" i="1"/>
  <c r="H1358" i="1" s="1"/>
  <c r="C1358" i="1"/>
  <c r="D1357" i="1"/>
  <c r="H1357" i="1" s="1"/>
  <c r="C1357" i="1"/>
  <c r="D1356" i="1"/>
  <c r="H1356" i="1" s="1"/>
  <c r="C1356" i="1"/>
  <c r="H1355" i="1"/>
  <c r="D1355" i="1"/>
  <c r="C1355" i="1"/>
  <c r="G1355" i="1" s="1"/>
  <c r="D1354" i="1"/>
  <c r="H1354" i="1" s="1"/>
  <c r="C1354" i="1"/>
  <c r="D1353" i="1"/>
  <c r="H1353" i="1" s="1"/>
  <c r="C1353" i="1"/>
  <c r="D1352" i="1"/>
  <c r="H1352" i="1" s="1"/>
  <c r="C1352" i="1"/>
  <c r="H1351" i="1"/>
  <c r="D1351" i="1"/>
  <c r="C1351" i="1"/>
  <c r="G1351" i="1" s="1"/>
  <c r="D1350" i="1"/>
  <c r="H1350" i="1" s="1"/>
  <c r="C1350" i="1"/>
  <c r="D1349" i="1"/>
  <c r="H1349" i="1" s="1"/>
  <c r="C1349" i="1"/>
  <c r="D1348" i="1"/>
  <c r="H1348" i="1" s="1"/>
  <c r="C1348" i="1"/>
  <c r="H1347" i="1"/>
  <c r="D1347" i="1"/>
  <c r="C1347" i="1"/>
  <c r="G1347" i="1" s="1"/>
  <c r="D1346" i="1"/>
  <c r="H1346" i="1" s="1"/>
  <c r="C1346" i="1"/>
  <c r="D1345" i="1"/>
  <c r="H1345" i="1" s="1"/>
  <c r="C1345" i="1"/>
  <c r="D1344" i="1"/>
  <c r="H1344" i="1" s="1"/>
  <c r="C1344" i="1"/>
  <c r="H1343" i="1"/>
  <c r="D1343" i="1"/>
  <c r="C1343" i="1"/>
  <c r="G1343" i="1" s="1"/>
  <c r="D1342" i="1"/>
  <c r="H1342" i="1" s="1"/>
  <c r="C1342" i="1"/>
  <c r="D1341" i="1"/>
  <c r="H1341" i="1" s="1"/>
  <c r="C1341" i="1"/>
  <c r="D1340" i="1"/>
  <c r="C1340" i="1"/>
  <c r="D1339" i="1"/>
  <c r="C1339" i="1"/>
  <c r="D1338" i="1"/>
  <c r="H1338" i="1" s="1"/>
  <c r="C1338" i="1"/>
  <c r="D1337" i="1"/>
  <c r="H1337" i="1" s="1"/>
  <c r="C1337" i="1"/>
  <c r="D1336" i="1"/>
  <c r="H1336" i="1" s="1"/>
  <c r="C1336" i="1"/>
  <c r="H1335" i="1"/>
  <c r="D1335" i="1"/>
  <c r="C1335" i="1"/>
  <c r="G1335" i="1" s="1"/>
  <c r="D1334" i="1"/>
  <c r="H1334" i="1" s="1"/>
  <c r="C1334" i="1"/>
  <c r="D1333" i="1"/>
  <c r="H1333" i="1" s="1"/>
  <c r="C1333" i="1"/>
  <c r="D1332" i="1"/>
  <c r="H1332" i="1" s="1"/>
  <c r="C1332" i="1"/>
  <c r="H1331" i="1"/>
  <c r="D1331" i="1"/>
  <c r="C1331" i="1"/>
  <c r="G1331" i="1" s="1"/>
  <c r="D1330" i="1"/>
  <c r="H1330" i="1" s="1"/>
  <c r="C1330" i="1"/>
  <c r="D1329" i="1"/>
  <c r="H1329" i="1" s="1"/>
  <c r="C1329" i="1"/>
  <c r="D1328" i="1"/>
  <c r="H1328" i="1" s="1"/>
  <c r="C1328" i="1"/>
  <c r="H1327" i="1"/>
  <c r="D1327" i="1"/>
  <c r="C1327" i="1"/>
  <c r="G1327" i="1" s="1"/>
  <c r="D1326" i="1"/>
  <c r="H1326" i="1" s="1"/>
  <c r="C1326" i="1"/>
  <c r="D1325" i="1"/>
  <c r="C1325" i="1"/>
  <c r="G1325" i="1" s="1"/>
  <c r="D1324" i="1"/>
  <c r="H1324" i="1" s="1"/>
  <c r="C1324" i="1"/>
  <c r="D1323" i="1"/>
  <c r="C1323" i="1"/>
  <c r="G1323" i="1" s="1"/>
  <c r="D1322" i="1"/>
  <c r="C1322" i="1"/>
  <c r="D1321" i="1"/>
  <c r="C1321" i="1"/>
  <c r="G1321" i="1" s="1"/>
  <c r="D1320" i="1"/>
  <c r="H1320" i="1" s="1"/>
  <c r="C1320" i="1"/>
  <c r="D1319" i="1"/>
  <c r="C1319" i="1"/>
  <c r="G1319" i="1" s="1"/>
  <c r="D1318" i="1"/>
  <c r="C1318" i="1"/>
  <c r="D1317" i="1"/>
  <c r="C1317" i="1"/>
  <c r="G1317" i="1" s="1"/>
  <c r="D1316" i="1"/>
  <c r="H1316" i="1" s="1"/>
  <c r="C1316" i="1"/>
  <c r="D1315" i="1"/>
  <c r="H1315" i="1" s="1"/>
  <c r="C1315" i="1"/>
  <c r="D1314" i="1"/>
  <c r="H1314" i="1" s="1"/>
  <c r="C1314" i="1"/>
  <c r="H1313" i="1"/>
  <c r="D1313" i="1"/>
  <c r="C1313" i="1"/>
  <c r="G1313" i="1" s="1"/>
  <c r="D1312" i="1"/>
  <c r="H1312" i="1" s="1"/>
  <c r="C1312" i="1"/>
  <c r="D1311" i="1"/>
  <c r="H1311" i="1" s="1"/>
  <c r="C1311" i="1"/>
  <c r="D1310" i="1"/>
  <c r="H1310" i="1" s="1"/>
  <c r="C1310" i="1"/>
  <c r="H1309" i="1"/>
  <c r="D1309" i="1"/>
  <c r="C1309" i="1"/>
  <c r="G1309" i="1" s="1"/>
  <c r="D1308" i="1"/>
  <c r="H1308" i="1" s="1"/>
  <c r="C1308" i="1"/>
  <c r="D1307" i="1"/>
  <c r="C1307" i="1"/>
  <c r="D1306" i="1"/>
  <c r="C1306" i="1"/>
  <c r="D1305" i="1"/>
  <c r="C1305" i="1"/>
  <c r="D1304" i="1"/>
  <c r="H1304" i="1" s="1"/>
  <c r="C1304" i="1"/>
  <c r="D1303" i="1"/>
  <c r="H1303" i="1" s="1"/>
  <c r="C1303" i="1"/>
  <c r="G1303" i="1" s="1"/>
  <c r="D1302" i="1"/>
  <c r="H1302" i="1" s="1"/>
  <c r="C1302" i="1"/>
  <c r="H1301" i="1"/>
  <c r="D1301" i="1"/>
  <c r="C1301" i="1"/>
  <c r="G1301" i="1" s="1"/>
  <c r="D1300" i="1"/>
  <c r="H1300" i="1" s="1"/>
  <c r="C1300" i="1"/>
  <c r="D1299" i="1"/>
  <c r="C1299" i="1"/>
  <c r="D1298" i="1"/>
  <c r="C1298" i="1"/>
  <c r="D1297" i="1"/>
  <c r="C1297" i="1"/>
  <c r="D1296" i="1"/>
  <c r="C1296" i="1"/>
  <c r="D1295" i="1"/>
  <c r="C1295" i="1"/>
  <c r="D1294" i="1"/>
  <c r="C1294" i="1"/>
  <c r="D1293" i="1"/>
  <c r="C1293" i="1"/>
  <c r="G1293" i="1" s="1"/>
  <c r="D1292" i="1"/>
  <c r="H1292" i="1" s="1"/>
  <c r="C1292" i="1"/>
  <c r="D1291" i="1"/>
  <c r="C1291" i="1"/>
  <c r="D1290" i="1"/>
  <c r="C1290" i="1"/>
  <c r="D1289" i="1"/>
  <c r="C1289" i="1"/>
  <c r="D1288" i="1"/>
  <c r="H1288" i="1" s="1"/>
  <c r="C1288" i="1"/>
  <c r="D1287" i="1"/>
  <c r="C1287" i="1"/>
  <c r="G1287" i="1" s="1"/>
  <c r="D1286" i="1"/>
  <c r="C1286" i="1"/>
  <c r="D1285" i="1"/>
  <c r="C1285" i="1"/>
  <c r="D1284" i="1"/>
  <c r="C1284" i="1"/>
  <c r="D1283" i="1"/>
  <c r="C1283" i="1"/>
  <c r="D1282" i="1"/>
  <c r="C1282" i="1"/>
  <c r="D1281" i="1"/>
  <c r="C1281" i="1"/>
  <c r="D1280" i="1"/>
  <c r="H1280" i="1" s="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H1267" i="1" s="1"/>
  <c r="C1267" i="1"/>
  <c r="H1266" i="1"/>
  <c r="D1266" i="1"/>
  <c r="C1266" i="1"/>
  <c r="G1266" i="1" s="1"/>
  <c r="D1265" i="1"/>
  <c r="H1265" i="1" s="1"/>
  <c r="C1265" i="1"/>
  <c r="D1264" i="1"/>
  <c r="H1264" i="1" s="1"/>
  <c r="C1264" i="1"/>
  <c r="D1263" i="1"/>
  <c r="H1263" i="1" s="1"/>
  <c r="C1263" i="1"/>
  <c r="D1262" i="1"/>
  <c r="H1262" i="1" s="1"/>
  <c r="C1262" i="1"/>
  <c r="G1262" i="1" s="1"/>
  <c r="D1261" i="1"/>
  <c r="H1261" i="1" s="1"/>
  <c r="C1261" i="1"/>
  <c r="H1260" i="1"/>
  <c r="D1260" i="1"/>
  <c r="C1260" i="1"/>
  <c r="G1260" i="1" s="1"/>
  <c r="C1259" i="1"/>
  <c r="D1258" i="1"/>
  <c r="H1258" i="1" s="1"/>
  <c r="C1258" i="1"/>
  <c r="G1258" i="1" s="1"/>
  <c r="D1257" i="1"/>
  <c r="H1257" i="1" s="1"/>
  <c r="C1257" i="1"/>
  <c r="H1256" i="1"/>
  <c r="D1256" i="1"/>
  <c r="C1256" i="1"/>
  <c r="G1256" i="1" s="1"/>
  <c r="D1254" i="1"/>
  <c r="H1254" i="1" s="1"/>
  <c r="C1254" i="1"/>
  <c r="G1254" i="1" s="1"/>
  <c r="D1253" i="1"/>
  <c r="H1253" i="1" s="1"/>
  <c r="C1253" i="1"/>
  <c r="H1252" i="1"/>
  <c r="D1252" i="1"/>
  <c r="C1252" i="1"/>
  <c r="G1252" i="1" s="1"/>
  <c r="D1251" i="1"/>
  <c r="C1251" i="1"/>
  <c r="D1250" i="1"/>
  <c r="H1250" i="1" s="1"/>
  <c r="C1250" i="1"/>
  <c r="D1249" i="1"/>
  <c r="H1249" i="1" s="1"/>
  <c r="C1249" i="1"/>
  <c r="D1248" i="1"/>
  <c r="H1248" i="1" s="1"/>
  <c r="C1248" i="1"/>
  <c r="D1247" i="1"/>
  <c r="H1247" i="1" s="1"/>
  <c r="C1247" i="1"/>
  <c r="D1246" i="1"/>
  <c r="H1246" i="1" s="1"/>
  <c r="C1246" i="1"/>
  <c r="D1245" i="1"/>
  <c r="H1245" i="1" s="1"/>
  <c r="C1245" i="1"/>
  <c r="H1244" i="1"/>
  <c r="D1244" i="1"/>
  <c r="C1244" i="1"/>
  <c r="G1244" i="1" s="1"/>
  <c r="D1243" i="1"/>
  <c r="H1243" i="1" s="1"/>
  <c r="C1243" i="1"/>
  <c r="D1242" i="1"/>
  <c r="C1242" i="1"/>
  <c r="G1242" i="1" s="1"/>
  <c r="C1241" i="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C1224" i="1"/>
  <c r="C1223" i="1"/>
  <c r="D1222" i="1"/>
  <c r="C1222" i="1"/>
  <c r="D1221" i="1"/>
  <c r="C1221" i="1"/>
  <c r="G1221" i="1" s="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8" i="1"/>
  <c r="C1208" i="1"/>
  <c r="C1207" i="1"/>
  <c r="D1206" i="1"/>
  <c r="C1206" i="1"/>
  <c r="D1205" i="1"/>
  <c r="C1205" i="1"/>
  <c r="G1205" i="1" s="1"/>
  <c r="D1204" i="1"/>
  <c r="C1204" i="1"/>
  <c r="D1203" i="1"/>
  <c r="C1203" i="1"/>
  <c r="G1203" i="1" s="1"/>
  <c r="D1202" i="1"/>
  <c r="C1202" i="1"/>
  <c r="G1202" i="1" s="1"/>
  <c r="D1201" i="1"/>
  <c r="D1200" i="1"/>
  <c r="C1200" i="1"/>
  <c r="G1200" i="1" s="1"/>
  <c r="D1199" i="1"/>
  <c r="C1199" i="1"/>
  <c r="G1199" i="1" s="1"/>
  <c r="D1198" i="1"/>
  <c r="C1198" i="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D1188" i="1"/>
  <c r="C1188" i="1"/>
  <c r="G1188" i="1" s="1"/>
  <c r="D1187" i="1"/>
  <c r="C1187" i="1"/>
  <c r="G1187" i="1" s="1"/>
  <c r="D1186" i="1"/>
  <c r="C1186" i="1"/>
  <c r="G1186" i="1" s="1"/>
  <c r="D1185" i="1"/>
  <c r="C1185" i="1"/>
  <c r="G1185" i="1" s="1"/>
  <c r="D1184" i="1"/>
  <c r="C1184" i="1"/>
  <c r="D1183" i="1"/>
  <c r="C1183" i="1"/>
  <c r="G1183" i="1" s="1"/>
  <c r="D1182" i="1"/>
  <c r="D1179" i="1"/>
  <c r="C1179" i="1"/>
  <c r="D1178" i="1"/>
  <c r="C1178" i="1"/>
  <c r="D1177" i="1"/>
  <c r="C1177" i="1"/>
  <c r="D1176" i="1"/>
  <c r="C1176" i="1"/>
  <c r="D1175" i="1"/>
  <c r="C1175" i="1"/>
  <c r="D1174" i="1"/>
  <c r="C1174" i="1"/>
  <c r="G1174" i="1" s="1"/>
  <c r="D1173" i="1"/>
  <c r="C1173" i="1"/>
  <c r="G1173" i="1" s="1"/>
  <c r="D1172" i="1"/>
  <c r="C1172" i="1"/>
  <c r="D1171" i="1"/>
  <c r="C1171" i="1"/>
  <c r="D1170" i="1"/>
  <c r="C1170" i="1"/>
  <c r="G1170" i="1" s="1"/>
  <c r="D1169" i="1"/>
  <c r="C1169" i="1"/>
  <c r="D1168" i="1"/>
  <c r="C1168" i="1"/>
  <c r="D1167" i="1"/>
  <c r="C1167" i="1"/>
  <c r="G1167" i="1" s="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G1113" i="1" s="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G1095" i="1" s="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G1081" i="1" s="1"/>
  <c r="D1080" i="1"/>
  <c r="C1080" i="1"/>
  <c r="D1079" i="1"/>
  <c r="C1079" i="1"/>
  <c r="D1078" i="1"/>
  <c r="C1078" i="1"/>
  <c r="G1078" i="1" s="1"/>
  <c r="D1077" i="1"/>
  <c r="C1077" i="1"/>
  <c r="D1076" i="1"/>
  <c r="C1076" i="1"/>
  <c r="C1075" i="1"/>
  <c r="D1073" i="1"/>
  <c r="C1073" i="1"/>
  <c r="D1072" i="1"/>
  <c r="C1072" i="1"/>
  <c r="D1071" i="1"/>
  <c r="H1071" i="1" s="1"/>
  <c r="C1071" i="1"/>
  <c r="D1070" i="1"/>
  <c r="H1070" i="1" s="1"/>
  <c r="C1070" i="1"/>
  <c r="D1069" i="1"/>
  <c r="H1069" i="1" s="1"/>
  <c r="C1069" i="1"/>
  <c r="D1068" i="1"/>
  <c r="C1068" i="1"/>
  <c r="D1067" i="1"/>
  <c r="H1067" i="1" s="1"/>
  <c r="C1067" i="1"/>
  <c r="D1066" i="1"/>
  <c r="H1066" i="1" s="1"/>
  <c r="C1066" i="1"/>
  <c r="D1065" i="1"/>
  <c r="H1065" i="1" s="1"/>
  <c r="C1065" i="1"/>
  <c r="G1065" i="1" s="1"/>
  <c r="D1064" i="1"/>
  <c r="H1064" i="1" s="1"/>
  <c r="C1064" i="1"/>
  <c r="D1063" i="1"/>
  <c r="H1063" i="1" s="1"/>
  <c r="C1063" i="1"/>
  <c r="D1062" i="1"/>
  <c r="H1062" i="1" s="1"/>
  <c r="C1062" i="1"/>
  <c r="C1061" i="1"/>
  <c r="D1060" i="1"/>
  <c r="H1060" i="1" s="1"/>
  <c r="C1060" i="1"/>
  <c r="D1059" i="1"/>
  <c r="H1059" i="1" s="1"/>
  <c r="C1059" i="1"/>
  <c r="D1058" i="1"/>
  <c r="H1058" i="1" s="1"/>
  <c r="C1058" i="1"/>
  <c r="D1057" i="1"/>
  <c r="H1057" i="1" s="1"/>
  <c r="C1057" i="1"/>
  <c r="D1056" i="1"/>
  <c r="H1056" i="1" s="1"/>
  <c r="C1056" i="1"/>
  <c r="D1055" i="1"/>
  <c r="H1055" i="1" s="1"/>
  <c r="C1055" i="1"/>
  <c r="D1054" i="1"/>
  <c r="C1054" i="1"/>
  <c r="G1054" i="1" s="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G1039" i="1" s="1"/>
  <c r="D1038" i="1"/>
  <c r="C1038" i="1"/>
  <c r="D1037" i="1"/>
  <c r="C1037" i="1"/>
  <c r="D1036" i="1"/>
  <c r="C1036" i="1"/>
  <c r="D1035" i="1"/>
  <c r="C1035" i="1"/>
  <c r="G1035" i="1" s="1"/>
  <c r="C1034" i="1"/>
  <c r="D1033" i="1"/>
  <c r="C1033" i="1"/>
  <c r="G1033" i="1" s="1"/>
  <c r="D1032" i="1"/>
  <c r="C1032" i="1"/>
  <c r="D1031" i="1"/>
  <c r="C1031" i="1"/>
  <c r="G1031" i="1" s="1"/>
  <c r="D1030" i="1"/>
  <c r="C1030" i="1"/>
  <c r="D1029" i="1"/>
  <c r="C1029" i="1"/>
  <c r="G1029" i="1" s="1"/>
  <c r="D1028" i="1"/>
  <c r="C1028" i="1"/>
  <c r="D1027" i="1"/>
  <c r="C1027" i="1"/>
  <c r="G1027" i="1" s="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C1012" i="1"/>
  <c r="D1010" i="1"/>
  <c r="C1010" i="1"/>
  <c r="D1009" i="1"/>
  <c r="C1009" i="1"/>
  <c r="G1009" i="1" s="1"/>
  <c r="D1008" i="1"/>
  <c r="C1008" i="1"/>
  <c r="D1007" i="1"/>
  <c r="C1007" i="1"/>
  <c r="G1007" i="1" s="1"/>
  <c r="D1006" i="1"/>
  <c r="C1006" i="1"/>
  <c r="G1006" i="1" s="1"/>
  <c r="D1005" i="1"/>
  <c r="C1005" i="1"/>
  <c r="G1005" i="1" s="1"/>
  <c r="D1004" i="1"/>
  <c r="C1004" i="1"/>
  <c r="D1003" i="1"/>
  <c r="C1003" i="1"/>
  <c r="G1003" i="1" s="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D654" i="1"/>
  <c r="C654" i="1"/>
  <c r="D653" i="1"/>
  <c r="C653" i="1"/>
  <c r="G653" i="1" s="1"/>
  <c r="D652" i="1"/>
  <c r="C652" i="1"/>
  <c r="G652" i="1" s="1"/>
  <c r="D651" i="1"/>
  <c r="C651" i="1"/>
  <c r="G651" i="1" s="1"/>
  <c r="D650" i="1"/>
  <c r="C650" i="1"/>
  <c r="G650" i="1" s="1"/>
  <c r="D649" i="1"/>
  <c r="C649" i="1"/>
  <c r="D648" i="1"/>
  <c r="C648" i="1"/>
  <c r="D647" i="1"/>
  <c r="C647" i="1"/>
  <c r="D646" i="1"/>
  <c r="C646" i="1"/>
  <c r="G646" i="1" s="1"/>
  <c r="D645" i="1"/>
  <c r="C645" i="1"/>
  <c r="C642" i="1"/>
  <c r="D641" i="1"/>
  <c r="D636" i="1"/>
  <c r="C636" i="1"/>
  <c r="G636" i="1" s="1"/>
  <c r="D635" i="1"/>
  <c r="C635" i="1"/>
  <c r="G635" i="1" s="1"/>
  <c r="D632" i="1"/>
  <c r="C632" i="1"/>
  <c r="G632" i="1" s="1"/>
  <c r="D631" i="1"/>
  <c r="C631" i="1"/>
  <c r="D630" i="1"/>
  <c r="C630" i="1"/>
  <c r="D629" i="1"/>
  <c r="C629" i="1"/>
  <c r="G629" i="1" s="1"/>
  <c r="D628" i="1"/>
  <c r="C628" i="1"/>
  <c r="D627" i="1"/>
  <c r="C627" i="1"/>
  <c r="G627" i="1" s="1"/>
  <c r="D626" i="1"/>
  <c r="C626" i="1"/>
  <c r="G626" i="1" s="1"/>
  <c r="D625" i="1"/>
  <c r="C625" i="1"/>
  <c r="D624" i="1"/>
  <c r="C624" i="1"/>
  <c r="G624" i="1" s="1"/>
  <c r="C623" i="1"/>
  <c r="D622" i="1"/>
  <c r="C622" i="1"/>
  <c r="D621" i="1"/>
  <c r="C621" i="1"/>
  <c r="D620" i="1"/>
  <c r="C620" i="1"/>
  <c r="D619" i="1"/>
  <c r="C619" i="1"/>
  <c r="D618" i="1"/>
  <c r="C618" i="1"/>
  <c r="D617" i="1"/>
  <c r="C617" i="1"/>
  <c r="D616" i="1"/>
  <c r="C616" i="1"/>
  <c r="D615" i="1"/>
  <c r="C615" i="1"/>
  <c r="D614" i="1"/>
  <c r="C614" i="1"/>
  <c r="G614" i="1" s="1"/>
  <c r="D613" i="1"/>
  <c r="C613" i="1"/>
  <c r="G613" i="1" s="1"/>
  <c r="D612" i="1"/>
  <c r="C612" i="1"/>
  <c r="G612" i="1" s="1"/>
  <c r="D611" i="1"/>
  <c r="C611" i="1"/>
  <c r="G611" i="1" s="1"/>
  <c r="D610" i="1"/>
  <c r="C610" i="1"/>
  <c r="G610" i="1" s="1"/>
  <c r="D609" i="1"/>
  <c r="C609" i="1"/>
  <c r="G609" i="1" s="1"/>
  <c r="D608" i="1"/>
  <c r="C608" i="1"/>
  <c r="G608" i="1" s="1"/>
  <c r="D607" i="1"/>
  <c r="C607" i="1"/>
  <c r="D606" i="1"/>
  <c r="C606" i="1"/>
  <c r="G606" i="1" s="1"/>
  <c r="D605" i="1"/>
  <c r="C605" i="1"/>
  <c r="G605" i="1" s="1"/>
  <c r="D604" i="1"/>
  <c r="C604" i="1"/>
  <c r="G604" i="1" s="1"/>
  <c r="D603" i="1"/>
  <c r="C603" i="1"/>
  <c r="G603" i="1" s="1"/>
  <c r="D602" i="1"/>
  <c r="C602" i="1"/>
  <c r="G602" i="1" s="1"/>
  <c r="D601" i="1"/>
  <c r="C601" i="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C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C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C565" i="1"/>
  <c r="D564" i="1"/>
  <c r="C564" i="1"/>
  <c r="D563" i="1"/>
  <c r="C563" i="1"/>
  <c r="D562" i="1"/>
  <c r="C562" i="1"/>
  <c r="D561" i="1"/>
  <c r="C561" i="1"/>
  <c r="D560" i="1"/>
  <c r="C560" i="1"/>
  <c r="D559" i="1"/>
  <c r="C559" i="1"/>
  <c r="D558" i="1"/>
  <c r="C558" i="1"/>
  <c r="H558" i="1" s="1"/>
  <c r="D557" i="1"/>
  <c r="C557" i="1"/>
  <c r="H557" i="1" s="1"/>
  <c r="D556" i="1"/>
  <c r="C556" i="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D499" i="1"/>
  <c r="C499" i="1"/>
  <c r="H499" i="1" s="1"/>
  <c r="D498" i="1"/>
  <c r="C498" i="1"/>
  <c r="H498" i="1" s="1"/>
  <c r="D497" i="1"/>
  <c r="C497" i="1"/>
  <c r="H497" i="1" s="1"/>
  <c r="D496" i="1"/>
  <c r="C496" i="1"/>
  <c r="D495" i="1"/>
  <c r="C495" i="1"/>
  <c r="H495" i="1" s="1"/>
  <c r="D494" i="1"/>
  <c r="C494" i="1"/>
  <c r="H494" i="1" s="1"/>
  <c r="D493" i="1"/>
  <c r="C493" i="1"/>
  <c r="H493" i="1" s="1"/>
  <c r="D492" i="1"/>
  <c r="C492" i="1"/>
  <c r="H492" i="1" s="1"/>
  <c r="D491" i="1"/>
  <c r="C491" i="1"/>
  <c r="H491" i="1" s="1"/>
  <c r="D490" i="1"/>
  <c r="C490" i="1"/>
  <c r="D489" i="1"/>
  <c r="C489" i="1"/>
  <c r="H489" i="1" s="1"/>
  <c r="D488" i="1"/>
  <c r="C488" i="1"/>
  <c r="H488" i="1" s="1"/>
  <c r="D487" i="1"/>
  <c r="C487" i="1"/>
  <c r="H487" i="1" s="1"/>
  <c r="D486" i="1"/>
  <c r="C486" i="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C473" i="1"/>
  <c r="D472" i="1"/>
  <c r="C472" i="1"/>
  <c r="H472" i="1" s="1"/>
  <c r="D471" i="1"/>
  <c r="C471" i="1"/>
  <c r="D470" i="1"/>
  <c r="C470" i="1"/>
  <c r="D469" i="1"/>
  <c r="C469" i="1"/>
  <c r="H469" i="1" s="1"/>
  <c r="D468" i="1"/>
  <c r="C468" i="1"/>
  <c r="D467" i="1"/>
  <c r="C467" i="1"/>
  <c r="D466" i="1"/>
  <c r="C466" i="1"/>
  <c r="H466" i="1" s="1"/>
  <c r="D465" i="1"/>
  <c r="C465" i="1"/>
  <c r="H465" i="1" s="1"/>
  <c r="D464" i="1"/>
  <c r="C464" i="1"/>
  <c r="H464" i="1" s="1"/>
  <c r="D463" i="1"/>
  <c r="C463" i="1"/>
  <c r="H463" i="1" s="1"/>
  <c r="D462" i="1"/>
  <c r="C462" i="1"/>
  <c r="D461" i="1"/>
  <c r="C461" i="1"/>
  <c r="D460" i="1"/>
  <c r="C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D451" i="1"/>
  <c r="C451" i="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D435" i="1"/>
  <c r="C435" i="1"/>
  <c r="H435" i="1" s="1"/>
  <c r="D434" i="1"/>
  <c r="C434" i="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3" i="1"/>
  <c r="C423" i="1"/>
  <c r="H423" i="1" s="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C396" i="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D366" i="1"/>
  <c r="C366" i="1"/>
  <c r="H366" i="1" s="1"/>
  <c r="D365" i="1"/>
  <c r="C365" i="1"/>
  <c r="H365" i="1" s="1"/>
  <c r="D364" i="1"/>
  <c r="C364" i="1"/>
  <c r="H364" i="1" s="1"/>
  <c r="D363" i="1"/>
  <c r="C363" i="1"/>
  <c r="H363" i="1" s="1"/>
  <c r="D362" i="1"/>
  <c r="C362" i="1"/>
  <c r="H362" i="1" s="1"/>
  <c r="D361" i="1"/>
  <c r="C361" i="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D311" i="1"/>
  <c r="C311" i="1"/>
  <c r="H311" i="1" s="1"/>
  <c r="D310" i="1"/>
  <c r="C310" i="1"/>
  <c r="H310" i="1" s="1"/>
  <c r="D309" i="1"/>
  <c r="C309" i="1"/>
  <c r="D308" i="1"/>
  <c r="C308" i="1"/>
  <c r="H308" i="1" s="1"/>
  <c r="D307" i="1"/>
  <c r="C307" i="1"/>
  <c r="H307" i="1" s="1"/>
  <c r="D306" i="1"/>
  <c r="C306" i="1"/>
  <c r="H306" i="1" s="1"/>
  <c r="D305" i="1"/>
  <c r="C305" i="1"/>
  <c r="H305" i="1" s="1"/>
  <c r="C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D286" i="1"/>
  <c r="C286" i="1"/>
  <c r="H286" i="1" s="1"/>
  <c r="D285" i="1"/>
  <c r="C285"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D236" i="1"/>
  <c r="C236" i="1"/>
  <c r="D235" i="1"/>
  <c r="C235" i="1"/>
  <c r="D234" i="1"/>
  <c r="C234" i="1"/>
  <c r="H234" i="1" s="1"/>
  <c r="D233" i="1"/>
  <c r="C233" i="1"/>
  <c r="D232" i="1"/>
  <c r="C232" i="1"/>
  <c r="H232" i="1" s="1"/>
  <c r="D231" i="1"/>
  <c r="C231" i="1"/>
  <c r="H231" i="1" s="1"/>
  <c r="D230" i="1"/>
  <c r="C230" i="1"/>
  <c r="H230" i="1" s="1"/>
  <c r="D229" i="1"/>
  <c r="C229" i="1"/>
  <c r="H229" i="1" s="1"/>
  <c r="D228" i="1"/>
  <c r="C228" i="1"/>
  <c r="H228" i="1" s="1"/>
  <c r="D227" i="1"/>
  <c r="C227" i="1"/>
  <c r="H227" i="1" s="1"/>
  <c r="C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D210" i="1"/>
  <c r="C210" i="1"/>
  <c r="D209" i="1"/>
  <c r="C209" i="1"/>
  <c r="D208" i="1"/>
  <c r="C208" i="1"/>
  <c r="D207" i="1"/>
  <c r="C207" i="1"/>
  <c r="D206" i="1"/>
  <c r="C206" i="1"/>
  <c r="D205" i="1"/>
  <c r="C205" i="1"/>
  <c r="H205" i="1" s="1"/>
  <c r="D204" i="1"/>
  <c r="C204" i="1"/>
  <c r="D203" i="1"/>
  <c r="C203" i="1"/>
  <c r="H203" i="1" s="1"/>
  <c r="D202" i="1"/>
  <c r="C202" i="1"/>
  <c r="H202" i="1" s="1"/>
  <c r="D201" i="1"/>
  <c r="C201" i="1"/>
  <c r="H201" i="1" s="1"/>
  <c r="D200" i="1"/>
  <c r="C200" i="1"/>
  <c r="H200" i="1" s="1"/>
  <c r="C199" i="1"/>
  <c r="C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D128" i="1"/>
  <c r="C128" i="1"/>
  <c r="H128" i="1" s="1"/>
  <c r="D127" i="1"/>
  <c r="C127" i="1"/>
  <c r="H127" i="1" s="1"/>
  <c r="D126" i="1"/>
  <c r="C126" i="1"/>
  <c r="H126" i="1" s="1"/>
  <c r="D125" i="1"/>
  <c r="C125" i="1"/>
  <c r="D124" i="1"/>
  <c r="C124" i="1"/>
  <c r="H124" i="1" s="1"/>
  <c r="D123" i="1"/>
  <c r="C123" i="1"/>
  <c r="H123" i="1" s="1"/>
  <c r="D122" i="1"/>
  <c r="C122" i="1"/>
  <c r="H122" i="1" s="1"/>
  <c r="D121"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G80" i="1" s="1"/>
  <c r="C80" i="1"/>
  <c r="H80" i="1" s="1"/>
  <c r="D79" i="1"/>
  <c r="C79" i="1"/>
  <c r="H79" i="1" s="1"/>
  <c r="C78" i="1"/>
  <c r="D77" i="1"/>
  <c r="C77" i="1"/>
  <c r="H77" i="1" s="1"/>
  <c r="D76" i="1"/>
  <c r="C76" i="1"/>
  <c r="H76" i="1" s="1"/>
  <c r="D75" i="1"/>
  <c r="C75" i="1"/>
  <c r="H75" i="1" s="1"/>
  <c r="D74" i="1"/>
  <c r="C74" i="1"/>
  <c r="H74" i="1" s="1"/>
  <c r="D73" i="1"/>
  <c r="C73" i="1"/>
  <c r="H73" i="1" s="1"/>
  <c r="D72" i="1"/>
  <c r="C72" i="1"/>
  <c r="H72" i="1" s="1"/>
  <c r="G71" i="1"/>
  <c r="D71" i="1"/>
  <c r="C71" i="1"/>
  <c r="H71" i="1" s="1"/>
  <c r="D70" i="1"/>
  <c r="C70" i="1"/>
  <c r="D69" i="1"/>
  <c r="C69" i="1"/>
  <c r="H69" i="1" s="1"/>
  <c r="D68" i="1"/>
  <c r="C68" i="1"/>
  <c r="D67" i="1"/>
  <c r="C67" i="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G57" i="1" s="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D22" i="1"/>
  <c r="C22" i="1"/>
  <c r="H22" i="1" s="1"/>
  <c r="D21" i="1"/>
  <c r="C21" i="1"/>
  <c r="H21" i="1" s="1"/>
  <c r="D20" i="1"/>
  <c r="C20" i="1"/>
  <c r="H20" i="1" s="1"/>
  <c r="D19" i="1"/>
  <c r="C19" i="1"/>
  <c r="D18" i="1"/>
  <c r="C18" i="1"/>
  <c r="H18" i="1" s="1"/>
  <c r="D17" i="1"/>
  <c r="C17" i="1"/>
  <c r="H17" i="1" s="1"/>
  <c r="D16" i="1"/>
  <c r="C16" i="1"/>
  <c r="H16" i="1" s="1"/>
  <c r="D15" i="1"/>
  <c r="C15" i="1"/>
  <c r="H15" i="1" s="1"/>
  <c r="D14" i="1"/>
  <c r="C14" i="1"/>
  <c r="H14" i="1" s="1"/>
  <c r="C13" i="1"/>
  <c r="D12" i="1"/>
  <c r="C12" i="1"/>
  <c r="H12" i="1" s="1"/>
  <c r="D11" i="1"/>
  <c r="C11" i="1"/>
  <c r="H11" i="1" s="1"/>
  <c r="D10" i="1"/>
  <c r="C10" i="1"/>
  <c r="H10" i="1" s="1"/>
  <c r="D9" i="1"/>
  <c r="C9" i="1"/>
  <c r="H9" i="1" s="1"/>
  <c r="G8" i="1"/>
  <c r="D8" i="1"/>
  <c r="C8" i="1"/>
  <c r="H8" i="1" s="1"/>
  <c r="D7" i="1"/>
  <c r="C7" i="1"/>
  <c r="H7" i="1" s="1"/>
  <c r="D6" i="1"/>
  <c r="C6" i="1"/>
  <c r="H6" i="1" s="1"/>
  <c r="D5" i="1"/>
  <c r="C5" i="1"/>
  <c r="H5" i="1" s="1"/>
  <c r="D4" i="1"/>
  <c r="C4" i="1"/>
  <c r="C3" i="1"/>
  <c r="E329" i="9" l="1"/>
  <c r="B329" i="9" s="1"/>
  <c r="E320" i="9"/>
  <c r="B320" i="9" s="1"/>
  <c r="E324" i="9"/>
  <c r="B324" i="9" s="1"/>
  <c r="E326" i="9"/>
  <c r="B326" i="9" s="1"/>
  <c r="H1306" i="1"/>
  <c r="G1339" i="1"/>
  <c r="H1339" i="1"/>
  <c r="H1305" i="1"/>
  <c r="G1305" i="1"/>
  <c r="H1340" i="1"/>
  <c r="H1251" i="1"/>
  <c r="E319" i="9"/>
  <c r="G1341" i="1"/>
  <c r="G1345" i="1"/>
  <c r="G1349" i="1"/>
  <c r="G1353" i="1"/>
  <c r="G1357" i="1"/>
  <c r="G1361" i="1"/>
  <c r="G1365" i="1"/>
  <c r="G1369" i="1"/>
  <c r="G1371" i="1"/>
  <c r="G1373" i="1"/>
  <c r="G1375" i="1"/>
  <c r="G1377" i="1"/>
  <c r="G1379" i="1"/>
  <c r="G1381" i="1"/>
  <c r="G1383" i="1"/>
  <c r="G1385" i="1"/>
  <c r="G1387" i="1"/>
  <c r="G1389" i="1"/>
  <c r="G1391" i="1"/>
  <c r="G1393" i="1"/>
  <c r="G1395" i="1"/>
  <c r="G1397" i="1"/>
  <c r="G1399" i="1"/>
  <c r="G1315" i="1"/>
  <c r="G1329" i="1"/>
  <c r="G1333" i="1"/>
  <c r="G1337" i="1"/>
  <c r="G1311" i="1"/>
  <c r="G1307" i="1"/>
  <c r="G1299" i="1"/>
  <c r="G1297" i="1"/>
  <c r="G1295" i="1"/>
  <c r="G1291" i="1"/>
  <c r="G1289" i="1"/>
  <c r="G1285" i="1"/>
  <c r="G1283" i="1"/>
  <c r="F277" i="5"/>
  <c r="G1281" i="1"/>
  <c r="G1279" i="1"/>
  <c r="G1277" i="1"/>
  <c r="G1275" i="1"/>
  <c r="G1273" i="1"/>
  <c r="G1271" i="1"/>
  <c r="G1270" i="1"/>
  <c r="G1268" i="1"/>
  <c r="F260" i="5"/>
  <c r="G1264" i="1"/>
  <c r="F255" i="5"/>
  <c r="E251" i="5"/>
  <c r="G1248" i="1"/>
  <c r="G1241" i="1"/>
  <c r="G1246" i="1"/>
  <c r="G1250" i="1"/>
  <c r="G1224" i="1"/>
  <c r="D1223" i="1"/>
  <c r="H1223" i="1" s="1"/>
  <c r="G1222" i="1"/>
  <c r="G1220" i="1"/>
  <c r="G1219" i="1"/>
  <c r="G1218" i="1"/>
  <c r="G1217" i="1"/>
  <c r="G1215" i="1"/>
  <c r="G1216" i="1"/>
  <c r="G1214" i="1"/>
  <c r="G1213" i="1"/>
  <c r="G1212" i="1"/>
  <c r="G1211" i="1"/>
  <c r="G1210" i="1"/>
  <c r="E203" i="5"/>
  <c r="G1208" i="1"/>
  <c r="G1209" i="1"/>
  <c r="G1206" i="1"/>
  <c r="G1204" i="1"/>
  <c r="G1198" i="1"/>
  <c r="G1189" i="1"/>
  <c r="G1184" i="1"/>
  <c r="G1179" i="1"/>
  <c r="G1178" i="1"/>
  <c r="G1176" i="1"/>
  <c r="G1177" i="1"/>
  <c r="F171" i="5"/>
  <c r="G1175" i="1"/>
  <c r="G1172" i="1"/>
  <c r="G1171" i="1"/>
  <c r="G1169" i="1"/>
  <c r="G1168" i="1"/>
  <c r="G1166" i="1"/>
  <c r="G1165" i="1"/>
  <c r="G1164" i="1"/>
  <c r="G1163" i="1"/>
  <c r="G1162" i="1"/>
  <c r="G1161" i="1"/>
  <c r="G1160" i="1"/>
  <c r="G1159" i="1"/>
  <c r="G1158" i="1"/>
  <c r="G1157" i="1"/>
  <c r="G1155" i="1"/>
  <c r="G1156" i="1"/>
  <c r="G1154" i="1"/>
  <c r="G1153" i="1"/>
  <c r="G1151" i="1"/>
  <c r="G1150" i="1"/>
  <c r="G1148" i="1"/>
  <c r="G1149" i="1"/>
  <c r="G1147" i="1"/>
  <c r="G1146" i="1"/>
  <c r="G1145" i="1"/>
  <c r="G1144" i="1"/>
  <c r="G1143" i="1"/>
  <c r="G1140" i="1"/>
  <c r="G1141" i="1"/>
  <c r="G1142" i="1"/>
  <c r="G1139" i="1"/>
  <c r="G1138" i="1"/>
  <c r="G1137" i="1"/>
  <c r="G1136" i="1"/>
  <c r="G1135" i="1"/>
  <c r="G1134" i="1"/>
  <c r="G1132" i="1"/>
  <c r="G1133" i="1"/>
  <c r="G1131" i="1"/>
  <c r="G1130" i="1"/>
  <c r="G1129" i="1"/>
  <c r="G1128" i="1"/>
  <c r="G1127" i="1"/>
  <c r="G1124" i="1"/>
  <c r="G1125" i="1"/>
  <c r="G1126" i="1"/>
  <c r="G1112" i="1"/>
  <c r="G1114" i="1"/>
  <c r="G1115" i="1"/>
  <c r="G1116" i="1"/>
  <c r="G1117" i="1"/>
  <c r="G1118" i="1"/>
  <c r="G1119" i="1"/>
  <c r="G1120" i="1"/>
  <c r="G1121" i="1"/>
  <c r="G1122" i="1"/>
  <c r="G1123" i="1"/>
  <c r="G1094" i="1"/>
  <c r="G1096" i="1"/>
  <c r="G1097" i="1"/>
  <c r="G1098" i="1"/>
  <c r="G1099" i="1"/>
  <c r="G1100" i="1"/>
  <c r="G1101" i="1"/>
  <c r="G1102" i="1"/>
  <c r="G1103" i="1"/>
  <c r="G1104" i="1"/>
  <c r="G1105" i="1"/>
  <c r="G1106" i="1"/>
  <c r="G1107" i="1"/>
  <c r="G1108" i="1"/>
  <c r="G1109" i="1"/>
  <c r="G1110" i="1"/>
  <c r="G1111" i="1"/>
  <c r="G1092" i="1"/>
  <c r="G1091" i="1"/>
  <c r="G1090" i="1"/>
  <c r="G1089" i="1"/>
  <c r="F82" i="5"/>
  <c r="G1087" i="1"/>
  <c r="G1088" i="1"/>
  <c r="G1086" i="1"/>
  <c r="G1085" i="1"/>
  <c r="G1084" i="1"/>
  <c r="G1083" i="1"/>
  <c r="G1082" i="1"/>
  <c r="G1080" i="1"/>
  <c r="G1079" i="1"/>
  <c r="G1076" i="1"/>
  <c r="G1077" i="1"/>
  <c r="E70" i="5"/>
  <c r="D1075" i="1" s="1"/>
  <c r="G1075" i="1" s="1"/>
  <c r="G1073" i="1"/>
  <c r="G1072" i="1"/>
  <c r="G1071" i="1"/>
  <c r="G1070" i="1"/>
  <c r="G1068" i="1"/>
  <c r="G1069" i="1"/>
  <c r="G1067" i="1"/>
  <c r="G1066" i="1"/>
  <c r="G1064" i="1"/>
  <c r="G1063" i="1"/>
  <c r="G1061" i="1"/>
  <c r="G1062" i="1"/>
  <c r="G1060" i="1"/>
  <c r="G1059" i="1"/>
  <c r="G1057" i="1"/>
  <c r="G1058" i="1"/>
  <c r="G1056" i="1"/>
  <c r="G1055" i="1"/>
  <c r="G1053" i="1"/>
  <c r="G1052" i="1"/>
  <c r="G1050" i="1"/>
  <c r="G1051" i="1"/>
  <c r="G1049" i="1"/>
  <c r="G1048" i="1"/>
  <c r="G1046" i="1"/>
  <c r="G1047" i="1"/>
  <c r="G1045" i="1"/>
  <c r="G1044" i="1"/>
  <c r="G1043" i="1"/>
  <c r="G1042" i="1"/>
  <c r="G1040" i="1"/>
  <c r="G1041" i="1"/>
  <c r="F35" i="5"/>
  <c r="G1038" i="1"/>
  <c r="G1037" i="1"/>
  <c r="G1034" i="1"/>
  <c r="G1036" i="1"/>
  <c r="E12" i="5"/>
  <c r="D1017" i="1" s="1"/>
  <c r="H1017" i="1" s="1"/>
  <c r="G1032" i="1"/>
  <c r="G1030" i="1"/>
  <c r="G1028" i="1"/>
  <c r="G1026" i="1"/>
  <c r="G1024" i="1"/>
  <c r="G1025" i="1"/>
  <c r="F19" i="5"/>
  <c r="G1023" i="1"/>
  <c r="G1022" i="1"/>
  <c r="G1021" i="1"/>
  <c r="G1020" i="1"/>
  <c r="G1018" i="1"/>
  <c r="G1019" i="1"/>
  <c r="G1016" i="1"/>
  <c r="G1013" i="1"/>
  <c r="G1015" i="1"/>
  <c r="G1014" i="1"/>
  <c r="H1371" i="1"/>
  <c r="H1375" i="1"/>
  <c r="H1379" i="1"/>
  <c r="H1383" i="1"/>
  <c r="H1387" i="1"/>
  <c r="H1391" i="1"/>
  <c r="H1395" i="1"/>
  <c r="H1399" i="1"/>
  <c r="H1369" i="1"/>
  <c r="H1370" i="1"/>
  <c r="H1373" i="1"/>
  <c r="H1374" i="1"/>
  <c r="H1377" i="1"/>
  <c r="H1378" i="1"/>
  <c r="H1381" i="1"/>
  <c r="H1382" i="1"/>
  <c r="H1385" i="1"/>
  <c r="H1386" i="1"/>
  <c r="H1389" i="1"/>
  <c r="H1390" i="1"/>
  <c r="H1393" i="1"/>
  <c r="H1394" i="1"/>
  <c r="H1397" i="1"/>
  <c r="H1398" i="1"/>
  <c r="E335" i="9"/>
  <c r="B335" i="9" s="1"/>
  <c r="H1319" i="1"/>
  <c r="H1323" i="1"/>
  <c r="H1317" i="1"/>
  <c r="H1318" i="1"/>
  <c r="H1321" i="1"/>
  <c r="H1322" i="1"/>
  <c r="H1325" i="1"/>
  <c r="H1307" i="1"/>
  <c r="H1299" i="1"/>
  <c r="H1298" i="1"/>
  <c r="H1297" i="1"/>
  <c r="H1295" i="1"/>
  <c r="H1296" i="1"/>
  <c r="H1287" i="1"/>
  <c r="H1291" i="1"/>
  <c r="H1286" i="1"/>
  <c r="H1289" i="1"/>
  <c r="H1290" i="1"/>
  <c r="H1293" i="1"/>
  <c r="H1294" i="1"/>
  <c r="H1285" i="1"/>
  <c r="H1284" i="1"/>
  <c r="H1283" i="1"/>
  <c r="H1281" i="1"/>
  <c r="H1282" i="1"/>
  <c r="D274" i="5"/>
  <c r="H1279" i="1"/>
  <c r="H1277" i="1"/>
  <c r="H1276" i="1"/>
  <c r="H1275" i="1"/>
  <c r="H1274" i="1"/>
  <c r="H1273" i="1"/>
  <c r="H1270" i="1"/>
  <c r="H1272" i="1"/>
  <c r="H1271" i="1"/>
  <c r="H1268" i="1"/>
  <c r="H1269" i="1"/>
  <c r="C1201" i="1"/>
  <c r="G1201" i="1" s="1"/>
  <c r="D178" i="5"/>
  <c r="G336" i="9" s="1"/>
  <c r="E336" i="9" s="1"/>
  <c r="B336" i="9" s="1"/>
  <c r="H1068" i="1"/>
  <c r="G1683" i="1"/>
  <c r="C1681" i="1"/>
  <c r="H1681" i="1" s="1"/>
  <c r="G1685" i="1"/>
  <c r="G1681" i="1"/>
  <c r="G1679" i="1"/>
  <c r="G1677" i="1"/>
  <c r="G1675" i="1"/>
  <c r="H1672" i="1"/>
  <c r="G1671" i="1"/>
  <c r="G1669" i="1"/>
  <c r="H1670" i="1"/>
  <c r="G1667" i="1"/>
  <c r="H1666" i="1"/>
  <c r="H1664" i="1"/>
  <c r="G1665" i="1"/>
  <c r="G1663" i="1"/>
  <c r="H1662" i="1"/>
  <c r="G1661" i="1"/>
  <c r="G1659" i="1"/>
  <c r="H1660" i="1"/>
  <c r="H1654" i="1"/>
  <c r="G1657" i="1"/>
  <c r="H1652" i="1"/>
  <c r="G1651" i="1"/>
  <c r="G1649" i="1"/>
  <c r="H1650" i="1"/>
  <c r="G1647" i="1"/>
  <c r="H1644" i="1"/>
  <c r="G1643" i="1"/>
  <c r="H1642" i="1"/>
  <c r="G1641" i="1"/>
  <c r="G1639" i="1"/>
  <c r="H1640" i="1"/>
  <c r="G1637" i="1"/>
  <c r="D51" i="8"/>
  <c r="C1628" i="1" s="1"/>
  <c r="G1628" i="1" s="1"/>
  <c r="H1634" i="1"/>
  <c r="G1635" i="1"/>
  <c r="G1633" i="1"/>
  <c r="H1632" i="1"/>
  <c r="G1631" i="1"/>
  <c r="G1629" i="1"/>
  <c r="H1630" i="1"/>
  <c r="G1627" i="1"/>
  <c r="H1626" i="1"/>
  <c r="G1625" i="1"/>
  <c r="G1623" i="1"/>
  <c r="H1624" i="1"/>
  <c r="G1619" i="1"/>
  <c r="D25" i="8"/>
  <c r="C1602" i="1" s="1"/>
  <c r="G1602" i="1" s="1"/>
  <c r="G1615" i="1"/>
  <c r="G1613" i="1"/>
  <c r="G1609" i="1"/>
  <c r="G1607" i="1"/>
  <c r="G1605" i="1"/>
  <c r="G1601" i="1"/>
  <c r="G1599" i="1"/>
  <c r="G1595" i="1"/>
  <c r="G1593" i="1"/>
  <c r="G1589" i="1"/>
  <c r="H1583" i="1"/>
  <c r="G1583" i="1"/>
  <c r="G1585" i="1"/>
  <c r="G1531" i="1"/>
  <c r="G1529" i="1"/>
  <c r="G1527" i="1"/>
  <c r="G1521" i="1"/>
  <c r="E114" i="6"/>
  <c r="F114" i="6" s="1"/>
  <c r="G1519" i="1"/>
  <c r="G1517" i="1"/>
  <c r="G1511" i="1"/>
  <c r="G1509" i="1"/>
  <c r="G1503" i="1"/>
  <c r="G1493" i="1"/>
  <c r="G1491" i="1"/>
  <c r="E89" i="6"/>
  <c r="D1485" i="1" s="1"/>
  <c r="H1485" i="1" s="1"/>
  <c r="G1487" i="1"/>
  <c r="G1481" i="1"/>
  <c r="G1479" i="1"/>
  <c r="G1471" i="1"/>
  <c r="G1467" i="1"/>
  <c r="G1463" i="1"/>
  <c r="G1459" i="1"/>
  <c r="G1453" i="1"/>
  <c r="G1451" i="1"/>
  <c r="G1445" i="1"/>
  <c r="G1443" i="1"/>
  <c r="G1433" i="1"/>
  <c r="E35" i="6"/>
  <c r="G1429" i="1"/>
  <c r="G1427" i="1"/>
  <c r="G1425" i="1"/>
  <c r="G1421" i="1"/>
  <c r="G1417" i="1"/>
  <c r="G1413" i="1"/>
  <c r="G1409" i="1"/>
  <c r="D1401" i="1"/>
  <c r="H1401" i="1" s="1"/>
  <c r="I27" i="3"/>
  <c r="F115" i="6"/>
  <c r="E307" i="9"/>
  <c r="B307" i="9" s="1"/>
  <c r="E31" i="9"/>
  <c r="B31" i="9" s="1"/>
  <c r="E37" i="9"/>
  <c r="B37" i="9" s="1"/>
  <c r="E312" i="9"/>
  <c r="B312" i="9" s="1"/>
  <c r="E311" i="9"/>
  <c r="B311" i="9" s="1"/>
  <c r="E322" i="9"/>
  <c r="B322" i="9" s="1"/>
  <c r="J1541" i="1"/>
  <c r="J1542" i="1"/>
  <c r="J1543" i="1"/>
  <c r="J1544" i="1"/>
  <c r="J1545" i="1"/>
  <c r="J1546" i="1"/>
  <c r="H1563" i="1"/>
  <c r="H1571" i="1"/>
  <c r="H1572" i="1"/>
  <c r="H1577" i="1"/>
  <c r="D1555" i="1"/>
  <c r="H1555" i="1" s="1"/>
  <c r="H1556" i="1"/>
  <c r="D1538" i="1"/>
  <c r="G346" i="9"/>
  <c r="E346" i="9" s="1"/>
  <c r="B346" i="9" s="1"/>
  <c r="G1538" i="1"/>
  <c r="G1540" i="1"/>
  <c r="H1547" i="1"/>
  <c r="H1540" i="1"/>
  <c r="H1538" i="1"/>
  <c r="H1539" i="1"/>
  <c r="E36" i="9"/>
  <c r="E327" i="9"/>
  <c r="B327" i="9" s="1"/>
  <c r="G1010" i="1"/>
  <c r="G1008" i="1"/>
  <c r="G1004"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F248" i="9"/>
  <c r="F252" i="9"/>
  <c r="B252" i="9" s="1"/>
  <c r="F256" i="9"/>
  <c r="F260" i="9"/>
  <c r="F262" i="9"/>
  <c r="F264" i="9"/>
  <c r="F266" i="9"/>
  <c r="F268" i="9"/>
  <c r="F270" i="9"/>
  <c r="F272" i="9"/>
  <c r="F274" i="9"/>
  <c r="F276" i="9"/>
  <c r="F280" i="9"/>
  <c r="F281" i="9"/>
  <c r="B281" i="9" s="1"/>
  <c r="F283" i="9"/>
  <c r="F285" i="9"/>
  <c r="F287" i="9"/>
  <c r="F291" i="9"/>
  <c r="B291" i="9" s="1"/>
  <c r="E73" i="9"/>
  <c r="B73" i="9" s="1"/>
  <c r="E75" i="9"/>
  <c r="B75" i="9" s="1"/>
  <c r="F246" i="9"/>
  <c r="E57" i="9"/>
  <c r="B57" i="9" s="1"/>
  <c r="H737" i="1"/>
  <c r="G728" i="1"/>
  <c r="E47" i="9"/>
  <c r="B47" i="9" s="1"/>
  <c r="E45" i="9"/>
  <c r="B45" i="9" s="1"/>
  <c r="E43" i="9"/>
  <c r="B43" i="9" s="1"/>
  <c r="F234" i="9"/>
  <c r="B234" i="9" s="1"/>
  <c r="F236" i="9"/>
  <c r="B236" i="9" s="1"/>
  <c r="E42" i="9"/>
  <c r="G680" i="1"/>
  <c r="G681" i="1"/>
  <c r="G682" i="1"/>
  <c r="G683" i="1"/>
  <c r="G684" i="1"/>
  <c r="G685" i="1"/>
  <c r="G686" i="1"/>
  <c r="G687" i="1"/>
  <c r="G688" i="1"/>
  <c r="G689" i="1"/>
  <c r="G690" i="1"/>
  <c r="G691" i="1"/>
  <c r="G692" i="1"/>
  <c r="G693" i="1"/>
  <c r="G694" i="1"/>
  <c r="G695" i="1"/>
  <c r="G696" i="1"/>
  <c r="G697" i="1"/>
  <c r="G698" i="1"/>
  <c r="G699" i="1"/>
  <c r="G700" i="1"/>
  <c r="G701" i="1"/>
  <c r="G702" i="1"/>
  <c r="E28" i="9"/>
  <c r="G655" i="1"/>
  <c r="G654" i="1"/>
  <c r="G648" i="1"/>
  <c r="G647" i="1"/>
  <c r="G649" i="1"/>
  <c r="G645" i="1"/>
  <c r="G630" i="1"/>
  <c r="G631" i="1"/>
  <c r="G628" i="1"/>
  <c r="E629" i="4"/>
  <c r="D623" i="1" s="1"/>
  <c r="G623" i="1" s="1"/>
  <c r="G625" i="1"/>
  <c r="G617" i="1"/>
  <c r="G618" i="1"/>
  <c r="G619" i="1"/>
  <c r="G620" i="1"/>
  <c r="G621" i="1"/>
  <c r="G622" i="1"/>
  <c r="G615" i="1"/>
  <c r="G616" i="1"/>
  <c r="F289" i="9"/>
  <c r="G607" i="1"/>
  <c r="B280" i="9"/>
  <c r="E597" i="4"/>
  <c r="D591" i="1" s="1"/>
  <c r="H591" i="1" s="1"/>
  <c r="F278" i="9"/>
  <c r="B278" i="9" s="1"/>
  <c r="E571" i="4"/>
  <c r="D565" i="1" s="1"/>
  <c r="H565" i="1" s="1"/>
  <c r="H556" i="1"/>
  <c r="H559" i="1"/>
  <c r="H560" i="1"/>
  <c r="H561" i="1"/>
  <c r="H562" i="1"/>
  <c r="H563" i="1"/>
  <c r="H564" i="1"/>
  <c r="B276" i="9"/>
  <c r="B274" i="9"/>
  <c r="B272" i="9"/>
  <c r="B270" i="9"/>
  <c r="B268" i="9"/>
  <c r="B266" i="9"/>
  <c r="H496" i="1"/>
  <c r="H500" i="1"/>
  <c r="B264" i="9"/>
  <c r="B262" i="9"/>
  <c r="B260" i="9"/>
  <c r="H486" i="1"/>
  <c r="H490" i="1"/>
  <c r="F258" i="9"/>
  <c r="B258" i="9" s="1"/>
  <c r="B256" i="9"/>
  <c r="E479" i="4"/>
  <c r="D473" i="1" s="1"/>
  <c r="H473" i="1" s="1"/>
  <c r="H470" i="1"/>
  <c r="H471" i="1"/>
  <c r="H467" i="1"/>
  <c r="H468" i="1"/>
  <c r="H460" i="1"/>
  <c r="H461" i="1"/>
  <c r="H462" i="1"/>
  <c r="H451" i="1"/>
  <c r="H452" i="1"/>
  <c r="F254" i="9"/>
  <c r="B254" i="9" s="1"/>
  <c r="H434" i="1"/>
  <c r="H436" i="1"/>
  <c r="F250" i="9"/>
  <c r="B250" i="9" s="1"/>
  <c r="B248" i="9"/>
  <c r="H396" i="1"/>
  <c r="F379" i="4"/>
  <c r="H361" i="1"/>
  <c r="H367" i="1"/>
  <c r="E360" i="4"/>
  <c r="D355" i="1" s="1"/>
  <c r="D356" i="1"/>
  <c r="H356" i="1" s="1"/>
  <c r="H309" i="1"/>
  <c r="H312" i="1"/>
  <c r="E308" i="4"/>
  <c r="D304" i="1"/>
  <c r="H304" i="1" s="1"/>
  <c r="H285" i="1"/>
  <c r="H287" i="1"/>
  <c r="E273" i="4"/>
  <c r="D269" i="1" s="1"/>
  <c r="H269" i="1" s="1"/>
  <c r="F274" i="4"/>
  <c r="F262" i="4"/>
  <c r="E230" i="4"/>
  <c r="D226" i="1" s="1"/>
  <c r="E74" i="9"/>
  <c r="H226" i="1"/>
  <c r="H233" i="1"/>
  <c r="H235" i="1"/>
  <c r="H236" i="1"/>
  <c r="H237" i="1"/>
  <c r="B246" i="9"/>
  <c r="F216" i="4"/>
  <c r="H204" i="1"/>
  <c r="H206" i="1"/>
  <c r="H207" i="1"/>
  <c r="H208" i="1"/>
  <c r="H209" i="1"/>
  <c r="H210" i="1"/>
  <c r="H211" i="1"/>
  <c r="H198" i="1"/>
  <c r="H199" i="1"/>
  <c r="F202" i="4"/>
  <c r="B244" i="9"/>
  <c r="B242" i="9"/>
  <c r="F194" i="4"/>
  <c r="D164" i="4"/>
  <c r="C160" i="1" s="1"/>
  <c r="G160" i="1" s="1"/>
  <c r="B240" i="9"/>
  <c r="B238" i="9"/>
  <c r="F238" i="9"/>
  <c r="H160" i="1"/>
  <c r="F178" i="4"/>
  <c r="F170" i="4"/>
  <c r="E152" i="4"/>
  <c r="D148" i="1" s="1"/>
  <c r="F164" i="4"/>
  <c r="F160" i="4"/>
  <c r="F154" i="4"/>
  <c r="F134" i="4"/>
  <c r="H121" i="1"/>
  <c r="H125" i="1"/>
  <c r="H129" i="1"/>
  <c r="F129" i="4"/>
  <c r="H102" i="1"/>
  <c r="F112" i="4"/>
  <c r="F106" i="4"/>
  <c r="H78" i="1"/>
  <c r="B232" i="9"/>
  <c r="H70" i="1"/>
  <c r="H67" i="1"/>
  <c r="H68" i="1"/>
  <c r="E49" i="4"/>
  <c r="D45" i="1" s="1"/>
  <c r="F68" i="4"/>
  <c r="G63" i="1"/>
  <c r="D49" i="4"/>
  <c r="H19" i="1"/>
  <c r="H23" i="1"/>
  <c r="F230" i="9"/>
  <c r="B230" i="9" s="1"/>
  <c r="E7" i="4"/>
  <c r="D3" i="1" s="1"/>
  <c r="G3" i="1" s="1"/>
  <c r="H13" i="1"/>
  <c r="H3" i="1"/>
  <c r="H4" i="1"/>
  <c r="G9" i="1"/>
  <c r="G21" i="1"/>
  <c r="G42" i="1"/>
  <c r="G51" i="1"/>
  <c r="G52" i="1"/>
  <c r="G53" i="1"/>
  <c r="G54" i="1"/>
  <c r="G55" i="1"/>
  <c r="G56" i="1"/>
  <c r="G61" i="1"/>
  <c r="G62" i="1"/>
  <c r="G64" i="1"/>
  <c r="G65" i="1"/>
  <c r="G72" i="1"/>
  <c r="G76" i="1"/>
  <c r="G77" i="1"/>
  <c r="G78" i="1"/>
  <c r="G79"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H601" i="1"/>
  <c r="G4" i="1"/>
  <c r="G5" i="1"/>
  <c r="G6" i="1"/>
  <c r="G7" i="1"/>
  <c r="G10" i="1"/>
  <c r="G11" i="1"/>
  <c r="G12" i="1"/>
  <c r="G13" i="1"/>
  <c r="G14" i="1"/>
  <c r="G15" i="1"/>
  <c r="G16" i="1"/>
  <c r="G17" i="1"/>
  <c r="G18" i="1"/>
  <c r="G19" i="1"/>
  <c r="G20" i="1"/>
  <c r="G22" i="1"/>
  <c r="G23" i="1"/>
  <c r="G24" i="1"/>
  <c r="G25" i="1"/>
  <c r="G26" i="1"/>
  <c r="G27" i="1"/>
  <c r="G28" i="1"/>
  <c r="G29" i="1"/>
  <c r="G30" i="1"/>
  <c r="G31" i="1"/>
  <c r="G32" i="1"/>
  <c r="G33" i="1"/>
  <c r="G34" i="1"/>
  <c r="G35" i="1"/>
  <c r="G36" i="1"/>
  <c r="G37" i="1"/>
  <c r="G38" i="1"/>
  <c r="G39" i="1"/>
  <c r="G40" i="1"/>
  <c r="G41" i="1"/>
  <c r="G43" i="1"/>
  <c r="G44" i="1"/>
  <c r="G46" i="1"/>
  <c r="G47" i="1"/>
  <c r="G48" i="1"/>
  <c r="G49" i="1"/>
  <c r="G50" i="1"/>
  <c r="G58" i="1"/>
  <c r="G59" i="1"/>
  <c r="G60" i="1"/>
  <c r="G66" i="1"/>
  <c r="G67" i="1"/>
  <c r="G68" i="1"/>
  <c r="G69" i="1"/>
  <c r="G70" i="1"/>
  <c r="G73" i="1"/>
  <c r="G74" i="1"/>
  <c r="G75"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H635" i="1"/>
  <c r="H636"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8" i="1"/>
  <c r="H1209" i="1"/>
  <c r="H1210" i="1"/>
  <c r="H1211" i="1"/>
  <c r="H1212" i="1"/>
  <c r="H1213" i="1"/>
  <c r="H1214" i="1"/>
  <c r="H1215" i="1"/>
  <c r="H1216" i="1"/>
  <c r="H1217" i="1"/>
  <c r="H1218" i="1"/>
  <c r="H1219" i="1"/>
  <c r="H1220" i="1"/>
  <c r="H1221" i="1"/>
  <c r="H1222" i="1"/>
  <c r="H1224" i="1"/>
  <c r="H1225" i="1"/>
  <c r="H1226" i="1"/>
  <c r="H1227" i="1"/>
  <c r="H1228" i="1"/>
  <c r="H1229" i="1"/>
  <c r="H1230" i="1"/>
  <c r="H1231" i="1"/>
  <c r="H1232" i="1"/>
  <c r="H1233" i="1"/>
  <c r="H1234" i="1"/>
  <c r="H1235" i="1"/>
  <c r="H1236" i="1"/>
  <c r="H1237" i="1"/>
  <c r="H1238" i="1"/>
  <c r="H1239" i="1"/>
  <c r="H1240" i="1"/>
  <c r="H1241" i="1"/>
  <c r="G1243" i="1"/>
  <c r="G1245" i="1"/>
  <c r="G1247" i="1"/>
  <c r="G1249" i="1"/>
  <c r="G1251" i="1"/>
  <c r="G1253" i="1"/>
  <c r="G1257" i="1"/>
  <c r="G1259" i="1"/>
  <c r="G1261" i="1"/>
  <c r="G1263" i="1"/>
  <c r="G1265" i="1"/>
  <c r="G1267" i="1"/>
  <c r="G1269" i="1"/>
  <c r="H1242" i="1"/>
  <c r="G1272" i="1"/>
  <c r="G1274" i="1"/>
  <c r="G1276"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39" i="1"/>
  <c r="G1541" i="1"/>
  <c r="H1541" i="1"/>
  <c r="G1542" i="1"/>
  <c r="H1542" i="1"/>
  <c r="G1543" i="1"/>
  <c r="H1543" i="1"/>
  <c r="G1544" i="1"/>
  <c r="H1544" i="1"/>
  <c r="G1545" i="1"/>
  <c r="H1545" i="1"/>
  <c r="G1546" i="1"/>
  <c r="H1546" i="1"/>
  <c r="J154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H1584" i="1"/>
  <c r="H1586" i="1"/>
  <c r="H1588" i="1"/>
  <c r="H1590" i="1"/>
  <c r="H1592" i="1"/>
  <c r="H1594" i="1"/>
  <c r="H1596" i="1"/>
  <c r="H1598" i="1"/>
  <c r="H1600" i="1"/>
  <c r="H1602" i="1"/>
  <c r="H1604" i="1"/>
  <c r="H1606" i="1"/>
  <c r="H1608" i="1"/>
  <c r="H1610" i="1"/>
  <c r="H1612" i="1"/>
  <c r="H1614" i="1"/>
  <c r="H1616" i="1"/>
  <c r="H1618" i="1"/>
  <c r="H1620" i="1"/>
  <c r="G1674" i="1"/>
  <c r="H1674" i="1"/>
  <c r="D6" i="4"/>
  <c r="J1548" i="1"/>
  <c r="H1548" i="1"/>
  <c r="G1548" i="1"/>
  <c r="J1549" i="1"/>
  <c r="H1549" i="1"/>
  <c r="G1549" i="1"/>
  <c r="J1550" i="1"/>
  <c r="H1550" i="1"/>
  <c r="G1550" i="1"/>
  <c r="J1551" i="1"/>
  <c r="H1551" i="1"/>
  <c r="G1551" i="1"/>
  <c r="J1552" i="1"/>
  <c r="H1552" i="1"/>
  <c r="G1552" i="1"/>
  <c r="J1553" i="1"/>
  <c r="H1553" i="1"/>
  <c r="G1553" i="1"/>
  <c r="J1554" i="1"/>
  <c r="H1554" i="1"/>
  <c r="G1554" i="1"/>
  <c r="G1555" i="1"/>
  <c r="J1557" i="1"/>
  <c r="H1557" i="1"/>
  <c r="G1557" i="1"/>
  <c r="J1558" i="1"/>
  <c r="H1558" i="1"/>
  <c r="G1558" i="1"/>
  <c r="J1559" i="1"/>
  <c r="H1559" i="1"/>
  <c r="G1559" i="1"/>
  <c r="J1560" i="1"/>
  <c r="H1560" i="1"/>
  <c r="G1560" i="1"/>
  <c r="J1561" i="1"/>
  <c r="H1561" i="1"/>
  <c r="G1561" i="1"/>
  <c r="J1562" i="1"/>
  <c r="H1562" i="1"/>
  <c r="G1562" i="1"/>
  <c r="G1563" i="1"/>
  <c r="G1572" i="1"/>
  <c r="J1578" i="1"/>
  <c r="H1578" i="1"/>
  <c r="G1578" i="1"/>
  <c r="J1579" i="1"/>
  <c r="H1579" i="1"/>
  <c r="G1579" i="1"/>
  <c r="J1580" i="1"/>
  <c r="H1580" i="1"/>
  <c r="G1580" i="1"/>
  <c r="J1581" i="1"/>
  <c r="H1581" i="1"/>
  <c r="G1581" i="1"/>
  <c r="G1582" i="1"/>
  <c r="F309" i="4"/>
  <c r="D308" i="4"/>
  <c r="D535" i="4"/>
  <c r="F536" i="4"/>
  <c r="H1676" i="1"/>
  <c r="H1678" i="1"/>
  <c r="H1680" i="1"/>
  <c r="H1682" i="1"/>
  <c r="H1684" i="1"/>
  <c r="H1686" i="1"/>
  <c r="F7" i="4"/>
  <c r="F83" i="4"/>
  <c r="F107" i="4"/>
  <c r="F135" i="4"/>
  <c r="F141" i="4"/>
  <c r="G24" i="9"/>
  <c r="F153" i="4"/>
  <c r="F165" i="4"/>
  <c r="F203" i="4"/>
  <c r="F231" i="4"/>
  <c r="F263" i="4"/>
  <c r="F310" i="4"/>
  <c r="F322" i="4"/>
  <c r="F476" i="4"/>
  <c r="F532" i="4"/>
  <c r="F542" i="4"/>
  <c r="F572" i="4"/>
  <c r="F594" i="4"/>
  <c r="F70" i="5"/>
  <c r="F71" i="5"/>
  <c r="G314" i="9"/>
  <c r="E314" i="9" s="1"/>
  <c r="B314" i="9" s="1"/>
  <c r="D88" i="5"/>
  <c r="F89" i="5"/>
  <c r="F143" i="5"/>
  <c r="G338" i="9"/>
  <c r="F203" i="5"/>
  <c r="F204" i="5"/>
  <c r="F252" i="5"/>
  <c r="F256" i="5"/>
  <c r="F36" i="6"/>
  <c r="F90" i="6"/>
  <c r="D44" i="8"/>
  <c r="H24" i="9"/>
  <c r="B28" i="9"/>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G1547" i="1"/>
  <c r="D152" i="4"/>
  <c r="F362" i="4"/>
  <c r="D373" i="4"/>
  <c r="F374" i="4"/>
  <c r="F393" i="4"/>
  <c r="D647" i="4"/>
  <c r="F426" i="4"/>
  <c r="F427" i="4"/>
  <c r="D431" i="4"/>
  <c r="F432" i="4"/>
  <c r="E431" i="4"/>
  <c r="F480" i="4"/>
  <c r="F598" i="4"/>
  <c r="F630" i="4"/>
  <c r="F130" i="6"/>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57" i="9"/>
  <c r="B161" i="9"/>
  <c r="B165" i="9"/>
  <c r="B169" i="9"/>
  <c r="B173" i="9"/>
  <c r="E648" i="4"/>
  <c r="D642" i="1" s="1"/>
  <c r="G642" i="1" s="1"/>
  <c r="F428" i="4"/>
  <c r="D491" i="4"/>
  <c r="F492" i="4"/>
  <c r="E536" i="4"/>
  <c r="E584" i="4"/>
  <c r="D578" i="1" s="1"/>
  <c r="G578" i="1" s="1"/>
  <c r="F8" i="5"/>
  <c r="F13" i="5"/>
  <c r="F56" i="5"/>
  <c r="H316" i="9"/>
  <c r="H315" i="9"/>
  <c r="E315" i="9" s="1"/>
  <c r="B315" i="9" s="1"/>
  <c r="E147" i="5"/>
  <c r="D1152" i="1" s="1"/>
  <c r="H1152" i="1" s="1"/>
  <c r="G339" i="9"/>
  <c r="E339" i="9" s="1"/>
  <c r="B339" i="9" s="1"/>
  <c r="F219" i="5"/>
  <c r="F220" i="5"/>
  <c r="D141" i="6"/>
  <c r="F5" i="6"/>
  <c r="F6" i="6"/>
  <c r="B159" i="9"/>
  <c r="B163" i="9"/>
  <c r="B167" i="9"/>
  <c r="B171" i="9"/>
  <c r="F150" i="5"/>
  <c r="E337" i="9"/>
  <c r="B337" i="9" s="1"/>
  <c r="F197" i="5"/>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E179" i="9" s="1"/>
  <c r="B179" i="9" s="1"/>
  <c r="I10" i="9"/>
  <c r="G174" i="9"/>
  <c r="E174" i="9" s="1"/>
  <c r="B174" i="9" s="1"/>
  <c r="G176" i="9"/>
  <c r="E176" i="9" s="1"/>
  <c r="B176" i="9" s="1"/>
  <c r="G178" i="9"/>
  <c r="E178" i="9" s="1"/>
  <c r="B178" i="9" s="1"/>
  <c r="H180"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F228" i="9" s="1"/>
  <c r="B305" i="9"/>
  <c r="H309" i="9"/>
  <c r="G316" i="9"/>
  <c r="B319" i="9"/>
  <c r="B323" i="9"/>
  <c r="B331" i="9"/>
  <c r="B228" i="9"/>
  <c r="B303" i="9"/>
  <c r="B317" i="9"/>
  <c r="B321" i="9"/>
  <c r="B325" i="9"/>
  <c r="B333" i="9"/>
  <c r="B283" i="9"/>
  <c r="B285" i="9"/>
  <c r="B287" i="9"/>
  <c r="B289" i="9"/>
  <c r="I25" i="3" l="1"/>
  <c r="D1255" i="1"/>
  <c r="G1223" i="1"/>
  <c r="H338" i="9"/>
  <c r="E338" i="9" s="1"/>
  <c r="B338" i="9" s="1"/>
  <c r="E177" i="5"/>
  <c r="D1207" i="1"/>
  <c r="E316" i="9"/>
  <c r="B316" i="9" s="1"/>
  <c r="G1017" i="1"/>
  <c r="F12" i="5"/>
  <c r="E7" i="5"/>
  <c r="F7" i="5" s="1"/>
  <c r="F274" i="5"/>
  <c r="C1278" i="1"/>
  <c r="D251" i="5"/>
  <c r="F251" i="5" s="1"/>
  <c r="F178" i="5"/>
  <c r="C1182" i="1"/>
  <c r="D177" i="5"/>
  <c r="H1628" i="1"/>
  <c r="D45" i="8"/>
  <c r="G343" i="9" s="1"/>
  <c r="E343" i="9" s="1"/>
  <c r="B343" i="9" s="1"/>
  <c r="I30" i="3"/>
  <c r="D1510" i="1"/>
  <c r="E141" i="6"/>
  <c r="F141" i="6" s="1"/>
  <c r="G1485" i="1"/>
  <c r="I28" i="3"/>
  <c r="D1431" i="1"/>
  <c r="G1401" i="1"/>
  <c r="E345" i="9"/>
  <c r="I10" i="3" s="1"/>
  <c r="I1580" i="1"/>
  <c r="I1578" i="1"/>
  <c r="I1552" i="1"/>
  <c r="I1550" i="1"/>
  <c r="I1548" i="1"/>
  <c r="I1561" i="1"/>
  <c r="I1559" i="1"/>
  <c r="I1557" i="1"/>
  <c r="I1554" i="1"/>
  <c r="I1546" i="1"/>
  <c r="I1545" i="1"/>
  <c r="I1544" i="1"/>
  <c r="I1543" i="1"/>
  <c r="I1542" i="1"/>
  <c r="I1541" i="1"/>
  <c r="H623" i="1"/>
  <c r="G591" i="1"/>
  <c r="G473" i="1"/>
  <c r="G356" i="1"/>
  <c r="E418" i="4"/>
  <c r="D413" i="1" s="1"/>
  <c r="G304" i="1"/>
  <c r="E417" i="4"/>
  <c r="D412" i="1" s="1"/>
  <c r="D303" i="1"/>
  <c r="F273" i="4"/>
  <c r="I18" i="3"/>
  <c r="E299" i="4"/>
  <c r="D295" i="1" s="1"/>
  <c r="F49" i="4"/>
  <c r="C45" i="1"/>
  <c r="E6" i="4"/>
  <c r="B207" i="9"/>
  <c r="H31" i="3"/>
  <c r="C1537" i="1"/>
  <c r="E535" i="4"/>
  <c r="D530" i="1"/>
  <c r="F491" i="4"/>
  <c r="C485" i="1"/>
  <c r="F647" i="4"/>
  <c r="C641" i="1"/>
  <c r="F147" i="5"/>
  <c r="E24" i="9"/>
  <c r="F308" i="4"/>
  <c r="C303" i="1"/>
  <c r="I1581" i="1"/>
  <c r="I1579" i="1"/>
  <c r="I1562" i="1"/>
  <c r="I1560" i="1"/>
  <c r="I1558" i="1"/>
  <c r="I1553" i="1"/>
  <c r="I1551" i="1"/>
  <c r="I1549" i="1"/>
  <c r="E422" i="4"/>
  <c r="I1576" i="1"/>
  <c r="I1574" i="1"/>
  <c r="I1569" i="1"/>
  <c r="I1567" i="1"/>
  <c r="I1565" i="1"/>
  <c r="H642" i="1"/>
  <c r="G1152" i="1"/>
  <c r="H578" i="1"/>
  <c r="E180" i="9"/>
  <c r="B180" i="9" s="1"/>
  <c r="E309" i="9"/>
  <c r="B309" i="9" s="1"/>
  <c r="I31" i="3"/>
  <c r="E430" i="4"/>
  <c r="D425" i="1"/>
  <c r="F431" i="4"/>
  <c r="D430" i="4"/>
  <c r="C425" i="1"/>
  <c r="F373" i="4"/>
  <c r="D360" i="4"/>
  <c r="C368" i="1"/>
  <c r="F152" i="4"/>
  <c r="H18" i="3"/>
  <c r="D299" i="4"/>
  <c r="D300" i="4" s="1"/>
  <c r="C148" i="1"/>
  <c r="C1621" i="1"/>
  <c r="I39" i="3"/>
  <c r="F88" i="5"/>
  <c r="C1093" i="1"/>
  <c r="E69" i="5"/>
  <c r="D69" i="5"/>
  <c r="F535" i="4"/>
  <c r="D640" i="4"/>
  <c r="C529" i="1"/>
  <c r="E423" i="4"/>
  <c r="D422" i="4"/>
  <c r="H17" i="3"/>
  <c r="C2" i="1"/>
  <c r="E176" i="5" l="1"/>
  <c r="D1180" i="1" s="1"/>
  <c r="D1181" i="1"/>
  <c r="H19" i="9"/>
  <c r="E19" i="9" s="1"/>
  <c r="B19" i="9" s="1"/>
  <c r="I24" i="3"/>
  <c r="F177" i="5"/>
  <c r="G1207" i="1"/>
  <c r="H1207" i="1"/>
  <c r="I22" i="3"/>
  <c r="D1012" i="1"/>
  <c r="G1012" i="1" s="1"/>
  <c r="D176" i="5"/>
  <c r="C1180" i="1" s="1"/>
  <c r="H25" i="3"/>
  <c r="C1255" i="1"/>
  <c r="H1255" i="1" s="1"/>
  <c r="H1278" i="1"/>
  <c r="G1278" i="1"/>
  <c r="H24" i="3"/>
  <c r="C1181" i="1"/>
  <c r="G1181" i="1" s="1"/>
  <c r="G1182" i="1"/>
  <c r="H1182" i="1"/>
  <c r="G344" i="9"/>
  <c r="E344" i="9" s="1"/>
  <c r="B344" i="9" s="1"/>
  <c r="I40" i="3"/>
  <c r="K1481" i="9"/>
  <c r="C1622" i="1"/>
  <c r="G1622" i="1" s="1"/>
  <c r="H1510" i="1"/>
  <c r="G1510" i="1"/>
  <c r="D1537" i="1"/>
  <c r="H1537" i="1" s="1"/>
  <c r="G348" i="9"/>
  <c r="E348" i="9" s="1"/>
  <c r="B348" i="9" s="1"/>
  <c r="H1431" i="1"/>
  <c r="G1431" i="1"/>
  <c r="E300" i="4"/>
  <c r="D296" i="1" s="1"/>
  <c r="H45" i="1"/>
  <c r="G45" i="1"/>
  <c r="I17" i="3"/>
  <c r="F6" i="4"/>
  <c r="E301" i="4"/>
  <c r="D297" i="1" s="1"/>
  <c r="D2" i="1"/>
  <c r="H2" i="1" s="1"/>
  <c r="C296" i="1"/>
  <c r="D643" i="4"/>
  <c r="F422" i="4"/>
  <c r="C417" i="1"/>
  <c r="E644" i="4"/>
  <c r="E425" i="4"/>
  <c r="D420" i="1" s="1"/>
  <c r="D418" i="1"/>
  <c r="H20" i="9"/>
  <c r="F640" i="4"/>
  <c r="C634" i="1"/>
  <c r="F69" i="5"/>
  <c r="H23" i="3"/>
  <c r="C1074" i="1"/>
  <c r="D6" i="5"/>
  <c r="G1093" i="1"/>
  <c r="H1093" i="1"/>
  <c r="H148" i="1"/>
  <c r="G148" i="1"/>
  <c r="H368" i="1"/>
  <c r="G368" i="1"/>
  <c r="D639" i="4"/>
  <c r="F430" i="4"/>
  <c r="C424" i="1"/>
  <c r="E643" i="4"/>
  <c r="E424" i="4"/>
  <c r="D419" i="1" s="1"/>
  <c r="D417" i="1"/>
  <c r="B24" i="9"/>
  <c r="G641" i="1"/>
  <c r="H641" i="1"/>
  <c r="H485" i="1"/>
  <c r="G485" i="1"/>
  <c r="H530" i="1"/>
  <c r="G530" i="1"/>
  <c r="G1537" i="1"/>
  <c r="E6" i="5"/>
  <c r="I23" i="3"/>
  <c r="D1074" i="1"/>
  <c r="H1621" i="1"/>
  <c r="G1621" i="1"/>
  <c r="D423" i="4"/>
  <c r="D301" i="4"/>
  <c r="F299" i="4"/>
  <c r="C295" i="1"/>
  <c r="F360" i="4"/>
  <c r="D418" i="4"/>
  <c r="C355" i="1"/>
  <c r="H425" i="1"/>
  <c r="G425" i="1"/>
  <c r="E639" i="4"/>
  <c r="D633" i="1" s="1"/>
  <c r="D424" i="1"/>
  <c r="H303" i="1"/>
  <c r="G303" i="1"/>
  <c r="D417" i="4"/>
  <c r="E640" i="4"/>
  <c r="D634" i="1" s="1"/>
  <c r="D529" i="1"/>
  <c r="H529" i="1" s="1"/>
  <c r="E342" i="9"/>
  <c r="F176" i="5" l="1"/>
  <c r="H1012" i="1"/>
  <c r="G1255" i="1"/>
  <c r="H1181" i="1"/>
  <c r="H1622" i="1"/>
  <c r="H11" i="3"/>
  <c r="I11" i="3" s="1"/>
  <c r="E347" i="9"/>
  <c r="H9" i="3"/>
  <c r="F300" i="4"/>
  <c r="G2" i="1"/>
  <c r="F417" i="4"/>
  <c r="C412" i="1"/>
  <c r="G529" i="1"/>
  <c r="K3" i="9"/>
  <c r="G1180" i="1"/>
  <c r="H1180" i="1"/>
  <c r="H424" i="1"/>
  <c r="G424" i="1"/>
  <c r="F639" i="4"/>
  <c r="C633" i="1"/>
  <c r="G1074" i="1"/>
  <c r="H1074" i="1"/>
  <c r="E646" i="4"/>
  <c r="D638" i="1"/>
  <c r="F643" i="4"/>
  <c r="C637" i="1"/>
  <c r="H296" i="1"/>
  <c r="G296" i="1"/>
  <c r="F418" i="4"/>
  <c r="C413" i="1"/>
  <c r="H295" i="1"/>
  <c r="G295" i="1"/>
  <c r="F301" i="4"/>
  <c r="C297" i="1"/>
  <c r="H355" i="1"/>
  <c r="G355" i="1"/>
  <c r="D425" i="4"/>
  <c r="F423" i="4"/>
  <c r="D644" i="4"/>
  <c r="C418" i="1"/>
  <c r="G20" i="9"/>
  <c r="E20" i="9" s="1"/>
  <c r="B20" i="9" s="1"/>
  <c r="H299" i="9"/>
  <c r="D1011" i="1"/>
  <c r="E645" i="4"/>
  <c r="D637" i="1"/>
  <c r="G306" i="9"/>
  <c r="E306" i="9" s="1"/>
  <c r="B306" i="9" s="1"/>
  <c r="G299" i="9"/>
  <c r="F6" i="5"/>
  <c r="C1011" i="1"/>
  <c r="G634" i="1"/>
  <c r="H634" i="1"/>
  <c r="H417" i="1"/>
  <c r="G417" i="1"/>
  <c r="D424" i="4"/>
  <c r="N3" i="9" l="1"/>
  <c r="I9" i="3"/>
  <c r="E649" i="4"/>
  <c r="D639" i="1"/>
  <c r="H418" i="1"/>
  <c r="G418" i="1"/>
  <c r="H8" i="3"/>
  <c r="G1011" i="1"/>
  <c r="H1011" i="1"/>
  <c r="E299" i="9"/>
  <c r="D646" i="4"/>
  <c r="F644" i="4"/>
  <c r="C638" i="1"/>
  <c r="F425" i="4"/>
  <c r="C420" i="1"/>
  <c r="H297" i="1"/>
  <c r="G297" i="1"/>
  <c r="H413" i="1"/>
  <c r="G413" i="1"/>
  <c r="G637" i="1"/>
  <c r="H637" i="1"/>
  <c r="D645" i="4"/>
  <c r="E650" i="4"/>
  <c r="D640" i="1"/>
  <c r="H412" i="1"/>
  <c r="G412" i="1"/>
  <c r="F424" i="4"/>
  <c r="C419" i="1"/>
  <c r="G633" i="1"/>
  <c r="H633" i="1"/>
  <c r="I20" i="3" l="1"/>
  <c r="D644" i="1"/>
  <c r="H420" i="1"/>
  <c r="G420" i="1"/>
  <c r="D650" i="4"/>
  <c r="F646" i="4"/>
  <c r="C640" i="1"/>
  <c r="M3" i="9"/>
  <c r="G638" i="1"/>
  <c r="H638" i="1"/>
  <c r="H419" i="1"/>
  <c r="G419" i="1"/>
  <c r="D649" i="4"/>
  <c r="F645" i="4"/>
  <c r="C639" i="1"/>
  <c r="B299" i="9"/>
  <c r="I19" i="3"/>
  <c r="D643" i="1"/>
  <c r="G639" i="1" l="1"/>
  <c r="H639" i="1"/>
  <c r="F649" i="4"/>
  <c r="H19" i="3"/>
  <c r="C643" i="1"/>
  <c r="G297" i="9"/>
  <c r="E297" i="9" s="1"/>
  <c r="B297" i="9" s="1"/>
  <c r="H334" i="9"/>
  <c r="G334" i="9"/>
  <c r="G640" i="1"/>
  <c r="H640" i="1"/>
  <c r="F650" i="4"/>
  <c r="H20" i="3"/>
  <c r="C644" i="1"/>
  <c r="E334" i="9" l="1"/>
  <c r="B334" i="9" s="1"/>
  <c r="G644" i="1"/>
  <c r="H644" i="1"/>
  <c r="G643" i="1"/>
  <c r="H643" i="1"/>
  <c r="H7" i="3"/>
  <c r="E298" i="9" l="1"/>
  <c r="I8" i="3" s="1"/>
  <c r="J3" i="9"/>
  <c r="G295" i="9" l="1"/>
  <c r="H295" i="9"/>
  <c r="L293" i="9"/>
  <c r="F293" i="9" s="1"/>
  <c r="G18" i="9"/>
  <c r="H18" i="9"/>
  <c r="G21" i="9"/>
  <c r="H17" i="9"/>
  <c r="I11" i="9"/>
  <c r="K9" i="9"/>
  <c r="J6" i="9"/>
  <c r="H22" i="9"/>
  <c r="I17" i="9"/>
  <c r="L16" i="9"/>
  <c r="M15" i="9"/>
  <c r="J17" i="9"/>
  <c r="G15" i="9"/>
  <c r="J12" i="9"/>
  <c r="I9" i="9"/>
  <c r="K7" i="9"/>
  <c r="K5" i="9"/>
  <c r="J10" i="9"/>
  <c r="L15" i="9"/>
  <c r="F15" i="9" s="1"/>
  <c r="J5" i="9"/>
  <c r="K6" i="9"/>
  <c r="I8" i="9"/>
  <c r="J9" i="9"/>
  <c r="K10" i="9"/>
  <c r="I12" i="9"/>
  <c r="J13" i="9"/>
  <c r="H21" i="9"/>
  <c r="G17" i="9"/>
  <c r="G16" i="9"/>
  <c r="H15" i="9"/>
  <c r="H16" i="9"/>
  <c r="I13" i="9"/>
  <c r="K11" i="9"/>
  <c r="J8" i="9"/>
  <c r="I5" i="9"/>
  <c r="I7" i="9"/>
  <c r="K13" i="9"/>
  <c r="M16" i="9"/>
  <c r="G22" i="9"/>
  <c r="I6" i="9"/>
  <c r="J7" i="9"/>
  <c r="K8" i="9"/>
  <c r="J11" i="9"/>
  <c r="K12" i="9"/>
  <c r="E22" i="9" l="1"/>
  <c r="B22" i="9" s="1"/>
  <c r="E5" i="9"/>
  <c r="E18" i="9"/>
  <c r="B18" i="9" s="1"/>
  <c r="E6" i="9"/>
  <c r="B6" i="9" s="1"/>
  <c r="E17" i="9"/>
  <c r="B17" i="9" s="1"/>
  <c r="B5" i="9"/>
  <c r="E16" i="9"/>
  <c r="E12" i="9"/>
  <c r="B12" i="9" s="1"/>
  <c r="E9" i="9"/>
  <c r="B9" i="9" s="1"/>
  <c r="E15" i="9"/>
  <c r="E11" i="9"/>
  <c r="B11" i="9" s="1"/>
  <c r="E21" i="9"/>
  <c r="B21" i="9" s="1"/>
  <c r="E7" i="9"/>
  <c r="B7" i="9" s="1"/>
  <c r="E13" i="9"/>
  <c r="B13" i="9" s="1"/>
  <c r="E8" i="9"/>
  <c r="B8" i="9" s="1"/>
  <c r="E10" i="9"/>
  <c r="B10" i="9" s="1"/>
  <c r="F16" i="9"/>
  <c r="F14" i="9" s="1"/>
  <c r="B293" i="9"/>
  <c r="F23" i="9"/>
  <c r="E295" i="9"/>
  <c r="F3" i="9" l="1"/>
  <c r="E4" i="9"/>
  <c r="B295" i="9"/>
  <c r="E23" i="9"/>
  <c r="I7" i="3" s="1"/>
  <c r="B15" i="9"/>
  <c r="E14" i="9"/>
  <c r="I13" i="3" s="1"/>
  <c r="B16" i="9"/>
  <c r="E3" i="9" l="1"/>
</calcChain>
</file>

<file path=xl/sharedStrings.xml><?xml version="1.0" encoding="utf-8"?>
<sst xmlns="http://schemas.openxmlformats.org/spreadsheetml/2006/main" count="4733" uniqueCount="3656">
  <si>
    <t>Obveznik:</t>
  </si>
  <si>
    <t>10895 - Osnovna škola Stoja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</si>
  <si>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</si>
  <si>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</si>
  <si>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</si>
  <si>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</si>
  <si>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</si>
  <si>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</si>
  <si>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</si>
  <si>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</si>
  <si>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</si>
  <si>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</si>
  <si>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</si>
  <si>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</si>
  <si>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</si>
  <si>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</si>
  <si>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</si>
  <si>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</si>
  <si>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</si>
  <si>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</si>
  <si>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</si>
  <si>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</si>
  <si>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</si>
  <si>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</si>
  <si>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</si>
  <si>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</si>
  <si>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</si>
  <si>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</si>
  <si>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</si>
  <si>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</si>
  <si>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</si>
  <si>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</si>
  <si>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</si>
  <si>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</si>
  <si>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</si>
  <si>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</si>
  <si>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</si>
  <si>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</si>
  <si>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</si>
  <si>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</si>
  <si>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</si>
  <si>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</si>
  <si>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</si>
  <si>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</si>
  <si>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</si>
  <si>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</si>
  <si>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</si>
  <si>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</si>
  <si>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</si>
  <si>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</si>
  <si>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</si>
  <si>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</si>
  <si>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</si>
  <si>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</si>
  <si>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</si>
  <si>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</si>
  <si>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</si>
  <si>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</si>
  <si>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</si>
  <si>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</si>
  <si>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</si>
  <si>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</si>
  <si>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</si>
  <si>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</si>
  <si>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</si>
  <si>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</si>
  <si>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</si>
  <si>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</si>
  <si>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</si>
  <si>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</si>
  <si>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</si>
  <si>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</si>
  <si>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</si>
  <si>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</si>
  <si>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</si>
  <si>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</si>
  <si>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</si>
  <si>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</si>
  <si>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</si>
  <si>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</si>
  <si>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</si>
  <si>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</si>
  <si>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</si>
  <si>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</si>
  <si>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</si>
  <si>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</si>
  <si>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</si>
  <si>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</si>
  <si>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</si>
  <si>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</si>
  <si>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</si>
  <si>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</si>
  <si>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</si>
  <si>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</si>
  <si>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</si>
  <si>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</si>
  <si>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</si>
  <si>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</si>
  <si>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</si>
  <si>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</si>
  <si>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</si>
  <si>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</si>
  <si>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</si>
  <si>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</si>
  <si>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</si>
  <si>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</si>
  <si>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</si>
  <si>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</si>
  <si>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</si>
  <si>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</si>
  <si>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</si>
  <si>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</si>
  <si>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</si>
  <si>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</si>
  <si>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</si>
  <si>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</si>
  <si>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</si>
  <si>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</si>
  <si>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</si>
  <si>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</si>
  <si>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</si>
  <si>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</si>
  <si>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</si>
  <si>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</si>
  <si>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</si>
  <si>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</si>
  <si>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</si>
  <si>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</si>
  <si>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</si>
  <si>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</si>
  <si>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</si>
  <si>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</si>
  <si>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</si>
  <si>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</si>
  <si>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</si>
  <si>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</si>
  <si>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</si>
  <si>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</si>
  <si>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</si>
  <si>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</si>
  <si>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</si>
  <si>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</si>
  <si>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</si>
  <si>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</si>
  <si>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</si>
  <si>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</si>
  <si>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</si>
  <si>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</si>
  <si>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</si>
  <si>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</si>
  <si>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</si>
  <si>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</si>
  <si>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</si>
  <si>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</si>
  <si>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</si>
  <si>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</si>
  <si>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</si>
  <si>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</si>
  <si>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</si>
  <si>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</si>
  <si>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</si>
  <si>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</si>
  <si>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</si>
  <si>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</si>
  <si>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</si>
  <si>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</si>
  <si>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</si>
  <si>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</si>
  <si>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</si>
  <si>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</si>
  <si>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</si>
  <si>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</si>
  <si>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</si>
  <si>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</si>
  <si>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</si>
  <si>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</si>
  <si>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</si>
  <si>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</si>
  <si>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</si>
  <si>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</si>
  <si>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</si>
  <si>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</si>
  <si>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</si>
  <si>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</si>
  <si>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</si>
  <si>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</si>
  <si>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</si>
  <si>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</si>
  <si>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</si>
  <si>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</si>
  <si>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</si>
  <si>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</si>
  <si>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</si>
  <si>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</si>
  <si>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</si>
  <si>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</si>
  <si>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</si>
  <si>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</si>
  <si>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</si>
  <si>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</si>
  <si>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</si>
  <si>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</si>
  <si>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</si>
  <si>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</si>
  <si>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</si>
  <si>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</si>
  <si>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</si>
  <si>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</si>
  <si>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</si>
  <si>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</si>
  <si>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</si>
  <si>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</si>
  <si>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</si>
  <si>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</si>
  <si>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</si>
  <si>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</si>
  <si>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</si>
  <si>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</si>
  <si>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</si>
  <si>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</si>
  <si>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</si>
  <si>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</si>
  <si>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</si>
  <si>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</si>
  <si>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</si>
  <si>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</si>
  <si>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</si>
  <si>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</si>
  <si>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</si>
  <si>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</si>
  <si>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</si>
  <si>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</si>
  <si>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</si>
  <si>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</si>
  <si>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</si>
  <si>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</si>
  <si>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</si>
  <si>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</si>
  <si>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</si>
  <si>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</si>
  <si>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</si>
  <si>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</si>
  <si>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</si>
  <si>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</si>
  <si>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</si>
  <si>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</si>
  <si>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</si>
  <si>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</si>
  <si>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</si>
  <si>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</si>
  <si>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</si>
  <si>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</si>
  <si>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</si>
  <si>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</si>
  <si>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</si>
  <si>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</si>
  <si>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</si>
  <si>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</si>
  <si>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</si>
  <si>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</si>
  <si>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</si>
  <si>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</si>
  <si>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</si>
  <si>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</si>
  <si>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</si>
  <si>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</si>
  <si>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</si>
  <si>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</si>
  <si>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</si>
  <si>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</si>
  <si>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</si>
  <si>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</si>
  <si>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</si>
  <si>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</si>
  <si>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</si>
  <si>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</si>
  <si>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</si>
  <si>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</si>
  <si>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</si>
  <si>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</si>
  <si>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</si>
  <si>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</si>
  <si>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</si>
  <si>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</si>
  <si>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</si>
  <si>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</si>
  <si>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</si>
  <si>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</si>
  <si>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</si>
  <si>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</si>
  <si>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</si>
  <si>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</si>
  <si>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</si>
  <si>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</si>
  <si>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</si>
  <si>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</si>
  <si>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</si>
  <si>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</si>
  <si>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</si>
  <si>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</si>
  <si>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</si>
  <si>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</si>
  <si>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</si>
  <si>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</si>
  <si>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</si>
  <si>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</si>
  <si>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</si>
  <si>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</si>
  <si>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</si>
  <si>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</si>
  <si>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</si>
  <si>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</si>
  <si>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</si>
  <si>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</si>
  <si>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</si>
  <si>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</si>
  <si>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</si>
  <si>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</si>
  <si>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</si>
  <si>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</si>
  <si>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</si>
  <si>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</si>
  <si>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</si>
  <si>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</si>
  <si>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</si>
  <si>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</si>
  <si>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</si>
  <si>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</si>
  <si>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</si>
  <si>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</si>
  <si>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</si>
  <si>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</si>
  <si>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</si>
  <si>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</si>
  <si>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</si>
  <si>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</si>
  <si>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</si>
  <si>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</si>
  <si>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</si>
  <si>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</si>
  <si>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</si>
  <si>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</si>
  <si>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</si>
  <si>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</si>
  <si>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</si>
  <si>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</si>
  <si>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</si>
  <si>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</si>
  <si>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</si>
  <si>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</si>
  <si>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</si>
  <si>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</si>
  <si>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</si>
  <si>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</si>
  <si>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</si>
  <si>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</si>
  <si>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</si>
  <si>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</si>
  <si>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</si>
  <si>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</si>
  <si>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</si>
  <si>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</si>
  <si>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</si>
  <si>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</si>
  <si>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</si>
  <si>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</si>
  <si>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</si>
  <si>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</si>
  <si>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</si>
  <si>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</si>
  <si>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</si>
  <si>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</si>
  <si>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</si>
  <si>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</si>
  <si>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</si>
  <si>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</si>
  <si>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</si>
  <si>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</si>
  <si>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</si>
  <si>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</si>
  <si>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</si>
  <si>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</si>
  <si>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</si>
  <si>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</si>
  <si>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</si>
  <si>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</si>
  <si>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</si>
  <si>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</si>
  <si>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</si>
  <si>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</si>
  <si>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</si>
  <si>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</si>
  <si>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</si>
  <si>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</si>
  <si>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</si>
  <si>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</si>
  <si>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</si>
  <si>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</si>
  <si>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</si>
  <si>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</si>
  <si>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</si>
  <si>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</si>
  <si>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</si>
  <si>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</si>
  <si>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</si>
  <si>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</si>
  <si>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</si>
  <si>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</si>
  <si>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</si>
  <si>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</si>
  <si>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</si>
  <si>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</si>
  <si>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</si>
  <si>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</si>
  <si>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</si>
  <si>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</si>
  <si>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</si>
  <si>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</si>
  <si>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</si>
  <si>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</si>
  <si>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</si>
  <si>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</si>
  <si>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</si>
  <si>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</si>
  <si>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</si>
  <si>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</si>
  <si>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</si>
  <si>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</si>
  <si>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</si>
  <si>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</si>
  <si>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</si>
  <si>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</si>
  <si>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</si>
  <si>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</si>
  <si>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</si>
  <si>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</si>
  <si>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</si>
  <si>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</si>
  <si>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</si>
  <si>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</si>
  <si>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</si>
  <si>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</si>
  <si>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</si>
  <si>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</si>
  <si>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</si>
  <si>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</si>
  <si>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</si>
  <si>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</si>
  <si>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</si>
  <si>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</si>
  <si>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</si>
  <si>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</si>
  <si>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</si>
  <si>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</si>
  <si>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</si>
  <si>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</si>
  <si>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</si>
  <si>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</si>
  <si>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</si>
  <si>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</si>
  <si>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</si>
  <si>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</si>
  <si>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</si>
  <si>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</si>
  <si>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</si>
  <si>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</si>
  <si>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</si>
  <si>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</si>
  <si>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</si>
  <si>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</si>
  <si>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</si>
  <si>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</si>
  <si>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</si>
  <si>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</si>
  <si>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</si>
  <si>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</si>
  <si>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</si>
  <si>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</si>
  <si>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</si>
  <si>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</si>
  <si>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</si>
  <si>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</si>
  <si>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</si>
  <si>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</si>
  <si>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</si>
  <si>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</si>
  <si>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</si>
  <si>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</si>
  <si>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</si>
  <si>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</si>
  <si>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</si>
  <si>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</si>
  <si>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</si>
  <si>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</si>
  <si>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</si>
  <si>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</si>
  <si>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</si>
  <si>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</si>
  <si>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</si>
  <si>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</si>
  <si>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</si>
  <si>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</si>
  <si>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</si>
  <si>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</si>
  <si>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</si>
  <si>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</si>
  <si>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</si>
  <si>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</si>
  <si>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</si>
  <si>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</si>
  <si>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</si>
  <si>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</si>
  <si>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</si>
  <si>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</si>
  <si>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</si>
  <si>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</si>
  <si>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</si>
  <si>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</si>
  <si>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</si>
  <si>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</si>
  <si>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</si>
  <si>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</si>
  <si>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</si>
  <si>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</si>
  <si>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</si>
  <si>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</si>
  <si>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</si>
  <si>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</si>
  <si>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</si>
  <si>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</si>
  <si>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</si>
  <si>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</si>
  <si>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</si>
  <si>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</si>
  <si>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</si>
  <si>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</si>
  <si>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</si>
  <si>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</si>
  <si>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</si>
  <si>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</si>
  <si>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</si>
  <si>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</si>
  <si>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</si>
  <si>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</si>
  <si>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</si>
  <si>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</si>
  <si>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</si>
  <si>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</si>
  <si>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</si>
  <si>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</si>
  <si>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</si>
  <si>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</si>
  <si>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</si>
  <si>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</si>
  <si>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</si>
  <si>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</si>
  <si>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</si>
  <si>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</si>
  <si>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</si>
  <si>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</si>
  <si>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</si>
  <si>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</si>
  <si>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</si>
  <si>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</si>
  <si>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</si>
  <si>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</si>
  <si>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</si>
  <si>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</si>
  <si>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</si>
  <si>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</si>
  <si>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</si>
  <si>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</si>
  <si>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</si>
  <si>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</si>
  <si>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</si>
  <si>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</si>
  <si>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</si>
  <si>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</si>
  <si>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</si>
  <si>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</si>
  <si>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</si>
  <si>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</si>
  <si>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</si>
  <si>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</si>
  <si>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</si>
  <si>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</si>
  <si>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</si>
  <si>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</si>
  <si>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</si>
  <si>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</si>
  <si>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</si>
  <si>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</si>
  <si>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</si>
  <si>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</si>
  <si>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</si>
  <si>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</si>
  <si>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</si>
  <si>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</si>
  <si>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</si>
  <si>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</si>
  <si>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</si>
  <si>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</si>
  <si>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</si>
  <si>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</si>
  <si>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</si>
  <si>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</si>
  <si>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</si>
  <si>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</si>
  <si>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</si>
  <si>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</si>
  <si>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</si>
  <si>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</si>
  <si>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</si>
  <si>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</si>
  <si>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</si>
  <si>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</si>
  <si>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</si>
  <si>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</si>
  <si>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</si>
  <si>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</si>
  <si>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</si>
  <si>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</si>
  <si>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</si>
  <si>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</si>
  <si>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</si>
  <si>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</si>
  <si>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</si>
  <si>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</si>
  <si>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</si>
  <si>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</si>
  <si>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</si>
  <si>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</si>
  <si>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</si>
  <si>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</si>
  <si>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</si>
  <si>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</si>
  <si>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</si>
  <si>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</si>
  <si>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</si>
  <si>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</si>
  <si>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</si>
  <si>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</si>
  <si>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</si>
  <si>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</si>
  <si>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</si>
  <si>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</si>
  <si>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</si>
  <si>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</si>
  <si>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</si>
  <si>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</si>
  <si>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</si>
  <si>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</si>
  <si>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</si>
  <si>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</si>
  <si>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</si>
  <si>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</si>
  <si>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</si>
  <si>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</si>
  <si>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</si>
  <si>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</si>
  <si>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</si>
  <si>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</si>
  <si>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</si>
  <si>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</si>
  <si>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</si>
  <si>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</si>
  <si>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</si>
  <si>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</si>
  <si>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</si>
  <si>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</si>
  <si>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</si>
  <si>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</si>
  <si>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</si>
  <si>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</si>
  <si>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</si>
  <si>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</si>
  <si>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</si>
  <si>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</si>
  <si>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</si>
  <si>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</si>
  <si>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</si>
  <si>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</si>
  <si>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</si>
  <si>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</si>
  <si>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</si>
  <si>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</si>
  <si>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</si>
  <si>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</si>
  <si>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</si>
  <si>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</si>
  <si>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</si>
  <si>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</si>
  <si>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</si>
  <si>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</si>
  <si>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</si>
  <si>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</si>
  <si>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</si>
  <si>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</si>
  <si>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</si>
  <si>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</si>
  <si>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</si>
  <si>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</si>
  <si>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</si>
  <si>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</si>
  <si>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</si>
  <si>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</si>
  <si>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</si>
  <si>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</si>
  <si>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</si>
  <si>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</si>
  <si>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</si>
  <si>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</si>
  <si>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</si>
  <si>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</si>
  <si>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</si>
  <si>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</si>
  <si>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</si>
  <si>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</si>
  <si>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</si>
  <si>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</si>
  <si>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</si>
  <si>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</si>
  <si>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</si>
  <si>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</si>
  <si>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</si>
  <si>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</si>
  <si>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</si>
  <si>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</si>
  <si>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</si>
  <si>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</si>
  <si>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</si>
  <si>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</si>
  <si>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</si>
  <si>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</si>
  <si>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</si>
  <si>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</si>
  <si>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</si>
  <si>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</si>
  <si>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</si>
  <si>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</si>
  <si>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</si>
  <si>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</si>
  <si>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</si>
  <si>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</si>
  <si>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</si>
  <si>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</si>
  <si>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</si>
  <si>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</si>
  <si>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</si>
  <si>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</si>
  <si>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</si>
  <si>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</si>
  <si>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</si>
  <si>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</si>
  <si>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</si>
  <si>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</si>
  <si>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</si>
  <si>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</si>
  <si>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</si>
  <si>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</si>
  <si>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</si>
  <si>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</si>
  <si>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</si>
  <si>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</si>
  <si>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</si>
  <si>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</si>
  <si>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</si>
  <si>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</si>
  <si>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</si>
  <si>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</si>
  <si>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</si>
  <si>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</si>
  <si>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</si>
  <si>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</si>
  <si>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</si>
  <si>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</si>
  <si>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</si>
  <si>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</si>
  <si>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</si>
  <si>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</si>
  <si>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</si>
  <si>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</si>
  <si>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</si>
  <si>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</si>
  <si>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</si>
  <si>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</si>
  <si>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</si>
  <si>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</si>
  <si>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</si>
  <si>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</si>
  <si>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</si>
  <si>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</si>
  <si>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</si>
  <si>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</si>
  <si>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</si>
  <si>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</si>
  <si>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</si>
  <si>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</si>
  <si>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</si>
  <si>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</si>
  <si>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</si>
  <si>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</si>
  <si>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</si>
  <si>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</si>
  <si>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</si>
  <si>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</si>
  <si>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</si>
  <si>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</si>
  <si>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</si>
  <si>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</si>
  <si>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</si>
  <si>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</si>
  <si>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</si>
  <si>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</si>
  <si>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</si>
  <si>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</si>
  <si>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</si>
  <si>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</si>
  <si>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</si>
  <si>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</si>
  <si>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</si>
  <si>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</si>
  <si>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</si>
  <si>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</si>
  <si>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</si>
  <si>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</si>
  <si>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</si>
  <si>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</si>
  <si>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</si>
  <si>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</si>
  <si>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</si>
  <si>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</si>
  <si>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</si>
  <si>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</si>
  <si>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</si>
  <si>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</si>
  <si>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</si>
  <si>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</si>
  <si>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</si>
  <si>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</si>
  <si>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</si>
  <si>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</si>
  <si>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</si>
  <si>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</si>
  <si>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</si>
  <si>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</si>
  <si>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</si>
  <si>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</si>
  <si>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</si>
  <si>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</si>
  <si>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</si>
  <si>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</si>
  <si>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</si>
  <si>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</si>
  <si>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</si>
  <si>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</si>
  <si>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</si>
  <si>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</si>
  <si>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</si>
  <si>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</si>
  <si>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</si>
  <si>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</si>
  <si>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</si>
  <si>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</si>
  <si>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</si>
  <si>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</si>
  <si>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</si>
  <si>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</si>
  <si>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</si>
  <si>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</si>
  <si>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</si>
  <si>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</si>
  <si>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</si>
  <si>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</si>
  <si>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</si>
  <si>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</si>
  <si>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</si>
  <si>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</si>
  <si>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</si>
  <si>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</si>
  <si>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</si>
  <si>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</si>
  <si>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</si>
  <si>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</si>
  <si>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</si>
  <si>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</si>
  <si>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</si>
  <si>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</si>
  <si>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</si>
  <si>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</si>
  <si>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</si>
  <si>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</si>
  <si>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</si>
  <si>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</si>
  <si>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</si>
  <si>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</si>
  <si>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</si>
  <si>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</si>
  <si>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</si>
  <si>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</si>
  <si>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</si>
  <si>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</si>
  <si>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</si>
  <si>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</si>
  <si>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</si>
  <si>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</si>
  <si>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</si>
  <si>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</si>
  <si>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</si>
  <si>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</si>
  <si>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</si>
  <si>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</si>
  <si>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</si>
  <si>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</si>
  <si>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</si>
  <si>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</si>
  <si>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</si>
  <si>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</si>
  <si>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</si>
  <si>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</si>
  <si>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</si>
  <si>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</si>
  <si>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</si>
  <si>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</si>
  <si>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</si>
  <si>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</si>
  <si>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</si>
  <si>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</si>
  <si>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</si>
  <si>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</si>
  <si>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</si>
  <si>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</si>
  <si>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</si>
  <si>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</si>
  <si>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</si>
  <si>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</si>
  <si>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</si>
  <si>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</si>
  <si>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</si>
  <si>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</si>
  <si>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</si>
  <si>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</si>
  <si>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</si>
  <si>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</si>
  <si>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</si>
  <si>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</si>
  <si>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</si>
  <si>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</si>
  <si>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</si>
  <si>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</si>
  <si>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</si>
  <si>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</si>
  <si>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</si>
  <si>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</si>
  <si>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</si>
  <si>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</si>
  <si>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</si>
  <si>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</si>
  <si>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</si>
  <si>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</si>
  <si>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</si>
  <si>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</si>
  <si>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</si>
  <si>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</si>
  <si>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</si>
  <si>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</si>
  <si>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</si>
  <si>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</si>
  <si>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</si>
  <si>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</si>
  <si>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</si>
  <si>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</si>
  <si>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</si>
  <si>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</si>
  <si>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</si>
  <si>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</si>
  <si>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</si>
  <si>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</si>
  <si>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</si>
  <si>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</si>
  <si>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</si>
  <si>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</si>
  <si>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</si>
  <si>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</si>
  <si>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</si>
  <si>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</si>
  <si>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</si>
  <si>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</si>
  <si>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</si>
  <si>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</si>
  <si>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</si>
  <si>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</si>
  <si>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</si>
  <si>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</si>
  <si>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</si>
  <si>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</si>
  <si>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</si>
  <si>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</si>
  <si>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</si>
  <si>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</si>
  <si>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</si>
  <si>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</si>
  <si>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</si>
  <si>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</si>
  <si>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</si>
  <si>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</si>
  <si>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</si>
  <si>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</si>
  <si>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</si>
  <si>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</si>
  <si>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</si>
  <si>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</si>
  <si>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</si>
  <si>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</si>
  <si>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</si>
  <si>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</si>
  <si>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</si>
  <si>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</si>
  <si>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</si>
  <si>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</si>
  <si>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</si>
  <si>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</si>
  <si>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</si>
  <si>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</si>
  <si>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</si>
  <si>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</si>
  <si>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</si>
  <si>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</si>
  <si>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</si>
  <si>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</si>
  <si>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</si>
  <si>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</si>
  <si>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</si>
  <si>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</si>
  <si>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</si>
  <si>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</si>
  <si>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</si>
  <si>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</si>
  <si>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</si>
  <si>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</si>
  <si>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</si>
  <si>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</si>
  <si>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</si>
  <si>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</si>
  <si>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</si>
  <si>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</si>
  <si>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</si>
  <si>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</si>
  <si>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</si>
  <si>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</si>
  <si>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</si>
  <si>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</si>
  <si>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</si>
  <si>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</si>
  <si>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</si>
  <si>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</si>
  <si>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</si>
  <si>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</si>
  <si>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</si>
  <si>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</si>
  <si>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</si>
  <si>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</si>
  <si>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</si>
  <si>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</si>
  <si>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</si>
  <si>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</si>
  <si>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</si>
  <si>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</si>
  <si>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</si>
  <si>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</si>
  <si>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</si>
  <si>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</si>
  <si>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</si>
  <si>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</si>
  <si>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</si>
  <si>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</si>
  <si>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</si>
  <si>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</si>
  <si>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</si>
  <si>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</si>
  <si>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</si>
  <si>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</si>
  <si>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</si>
  <si>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</si>
  <si>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</si>
  <si>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</si>
  <si>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</si>
  <si>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</si>
  <si>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</si>
  <si>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</si>
  <si>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</si>
  <si>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</si>
  <si>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</si>
  <si>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</si>
  <si>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</si>
  <si>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</si>
  <si>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</si>
  <si>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</si>
  <si>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</si>
  <si>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</si>
  <si>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</si>
  <si>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</si>
  <si>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</si>
  <si>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</si>
  <si>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</si>
  <si>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</si>
  <si>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</si>
  <si>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</si>
  <si>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</si>
  <si>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</si>
  <si>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</si>
  <si>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</si>
  <si>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</si>
  <si>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</si>
  <si>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</si>
  <si>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</si>
  <si>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</si>
  <si>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</si>
  <si>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</si>
  <si>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</si>
  <si>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</si>
  <si>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</si>
  <si>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</si>
  <si>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</si>
  <si>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</si>
  <si>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</si>
  <si>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</si>
  <si>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</si>
  <si>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</si>
  <si>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</si>
  <si>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</si>
  <si>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</si>
  <si>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</si>
  <si>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</si>
  <si>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</si>
  <si>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</si>
  <si>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</si>
  <si>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</si>
  <si>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</si>
  <si>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</si>
  <si>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</si>
  <si>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</si>
  <si>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</si>
  <si>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</si>
  <si>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</si>
  <si>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</si>
  <si>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</si>
  <si>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</si>
  <si>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</si>
  <si>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</si>
  <si>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</si>
  <si>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</si>
  <si>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</si>
  <si>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</si>
  <si>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</si>
  <si>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</si>
  <si>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</si>
  <si>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</si>
  <si>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</si>
  <si>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</si>
  <si>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</si>
  <si>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</si>
  <si>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</si>
  <si>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</si>
  <si>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</si>
  <si>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</si>
  <si>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</si>
  <si>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</si>
  <si>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</si>
  <si>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</si>
  <si>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</si>
  <si>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</si>
  <si>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</si>
  <si>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</si>
  <si>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</si>
  <si>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</si>
  <si>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</si>
  <si>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</si>
  <si>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</si>
  <si>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</si>
  <si>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</si>
  <si>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</si>
  <si>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</si>
  <si>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</si>
  <si>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</si>
  <si>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</si>
  <si>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</si>
  <si>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</si>
  <si>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</si>
  <si>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</si>
  <si>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</si>
  <si>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</si>
  <si>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</si>
  <si>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</si>
  <si>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</si>
  <si>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</si>
  <si>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</si>
  <si>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</si>
  <si>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</si>
  <si>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</si>
  <si>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</si>
  <si>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</si>
  <si>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</si>
  <si>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</si>
  <si>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</si>
  <si>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</si>
  <si>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</si>
  <si>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</si>
  <si>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</si>
  <si>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</si>
  <si>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</si>
  <si>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</si>
  <si>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</si>
  <si>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</si>
  <si>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</si>
  <si>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</si>
  <si>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</si>
  <si>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</si>
  <si>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</si>
  <si>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</si>
  <si>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</si>
  <si>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</si>
  <si>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</si>
  <si>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</si>
  <si>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</si>
  <si>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</si>
  <si>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</si>
  <si>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</si>
  <si>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</si>
  <si>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</si>
  <si>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</si>
  <si>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</si>
  <si>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</si>
  <si>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</si>
  <si>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</si>
  <si>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</si>
  <si>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</si>
  <si>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</si>
  <si>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</si>
  <si>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</si>
  <si>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</si>
  <si>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</si>
  <si>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</si>
  <si>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</si>
  <si>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</si>
  <si>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</si>
  <si>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</si>
  <si>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</si>
  <si>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</si>
  <si>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</si>
  <si>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</si>
  <si>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</si>
  <si>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</si>
  <si>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</si>
  <si>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</si>
  <si>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</si>
  <si>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</si>
  <si>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</si>
  <si>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</si>
  <si>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</si>
  <si>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</si>
  <si>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</si>
  <si>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</si>
  <si>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</si>
  <si>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</si>
  <si>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</si>
  <si>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</si>
  <si>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</si>
  <si>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</si>
  <si>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</si>
  <si>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</si>
  <si>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</si>
  <si>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</si>
  <si>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</si>
  <si>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</si>
  <si>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</si>
  <si>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</si>
  <si>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</si>
  <si>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</si>
  <si>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</si>
  <si>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</si>
  <si>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</si>
  <si>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</si>
  <si>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</si>
  <si>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</si>
  <si>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</si>
  <si>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</si>
  <si>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</si>
  <si>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</si>
  <si>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</si>
  <si>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</si>
  <si>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</si>
  <si>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</si>
  <si>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</si>
  <si>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</si>
  <si>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</si>
  <si>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</si>
  <si>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</si>
  <si>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</si>
  <si>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</si>
  <si>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</si>
  <si>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</si>
  <si>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</si>
  <si>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</si>
  <si>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</si>
  <si>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</si>
  <si>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</si>
  <si>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</si>
  <si>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</si>
  <si>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</si>
  <si>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</si>
  <si>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</si>
  <si>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</si>
  <si>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</si>
  <si>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</si>
  <si>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</si>
  <si>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</si>
  <si>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</si>
  <si>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</si>
  <si>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</si>
  <si>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</si>
  <si>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</si>
  <si>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</si>
  <si>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</si>
  <si>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</si>
  <si>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</si>
  <si>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</si>
  <si>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</si>
  <si>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</si>
  <si>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</si>
  <si>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</si>
  <si>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</si>
  <si>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</si>
  <si>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</si>
  <si>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</si>
  <si>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</si>
  <si>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</si>
  <si>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</si>
  <si>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</si>
  <si>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</si>
  <si>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</si>
  <si>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</si>
  <si>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</si>
  <si>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</si>
  <si>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</si>
  <si>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</si>
  <si>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</si>
  <si>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</si>
  <si>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</si>
  <si>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</si>
  <si>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</si>
  <si>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</si>
  <si>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</si>
  <si>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</si>
  <si>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</si>
  <si>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</si>
  <si>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</si>
  <si>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</si>
  <si>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</si>
  <si>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</si>
  <si>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</si>
  <si>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</si>
  <si>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</si>
  <si>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</si>
  <si>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</si>
  <si>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</si>
  <si>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</si>
  <si>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</si>
  <si>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</si>
  <si>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</si>
  <si>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</si>
  <si>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</si>
  <si>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</si>
  <si>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</si>
  <si>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</si>
  <si>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</si>
  <si>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</si>
  <si>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</si>
  <si>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</si>
  <si>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</si>
  <si>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</si>
  <si>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</si>
  <si>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</si>
  <si>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</si>
  <si>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</si>
  <si>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</si>
  <si>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</si>
  <si>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</si>
  <si>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</si>
  <si>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</si>
  <si>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</si>
  <si>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</si>
  <si>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</si>
  <si>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</si>
  <si>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</si>
  <si>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</si>
  <si>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</si>
  <si>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</si>
  <si>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</si>
  <si>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</si>
  <si>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</si>
  <si>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</si>
  <si>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</si>
  <si>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</si>
  <si>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</si>
  <si>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</si>
  <si>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</si>
  <si>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</si>
  <si>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</si>
  <si>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</si>
  <si>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</si>
  <si>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</si>
  <si>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</si>
  <si>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</si>
  <si>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</si>
  <si>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</si>
  <si>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</si>
  <si>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</si>
  <si>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</si>
  <si>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</si>
  <si>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</si>
  <si>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</si>
  <si>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</si>
  <si>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</si>
  <si>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</si>
  <si>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</si>
  <si>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</si>
  <si>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</si>
  <si>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</si>
  <si>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</si>
  <si>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</si>
  <si>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</si>
  <si>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</si>
  <si>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</si>
  <si>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</si>
  <si>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</si>
  <si>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</si>
  <si>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</si>
  <si>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</si>
  <si>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</si>
  <si>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</si>
  <si>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</si>
  <si>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</si>
  <si>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</si>
  <si>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</si>
  <si>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</si>
  <si>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</si>
  <si>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</si>
  <si>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</si>
  <si>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</si>
  <si>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</si>
  <si>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</si>
  <si>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</si>
  <si>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</si>
  <si>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</si>
  <si>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</si>
  <si>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</si>
  <si>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</si>
  <si>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</si>
  <si>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</si>
  <si>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</si>
  <si>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</si>
  <si>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</si>
  <si>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</si>
  <si>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</si>
  <si>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</si>
  <si>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</si>
  <si>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</si>
  <si>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</si>
  <si>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</si>
  <si>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</si>
  <si>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</si>
  <si>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</si>
  <si>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</si>
  <si>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</si>
  <si>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</si>
  <si>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</si>
  <si>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</si>
  <si>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</si>
  <si>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</si>
  <si>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</si>
  <si>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</si>
  <si>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</si>
  <si>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</si>
  <si>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</si>
  <si>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</si>
  <si>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</si>
  <si>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</si>
  <si>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</si>
  <si>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</si>
  <si>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</si>
  <si>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</si>
  <si>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</si>
  <si>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</si>
  <si>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</si>
  <si>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</si>
  <si>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</si>
  <si>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</si>
  <si>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</si>
  <si>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</si>
  <si>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</si>
  <si>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</si>
  <si>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</si>
  <si>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</si>
  <si>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</si>
  <si>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</si>
  <si>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</si>
  <si>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</si>
  <si>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</si>
  <si>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</si>
  <si>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</si>
  <si>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</si>
  <si>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</si>
  <si>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</si>
  <si>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</si>
  <si>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</si>
  <si>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</si>
  <si>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</si>
  <si>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</si>
  <si>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</si>
  <si>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</si>
  <si>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</si>
  <si>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</si>
  <si>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</si>
  <si>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</si>
  <si>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</si>
  <si>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</si>
  <si>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</si>
  <si>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</si>
  <si>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</si>
  <si>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</si>
  <si>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</si>
  <si>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</si>
  <si>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</si>
  <si>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</si>
  <si>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</si>
  <si>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</si>
  <si>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</si>
  <si>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</si>
  <si>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</si>
  <si>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</si>
  <si>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</si>
  <si>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</si>
  <si>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</si>
  <si>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</si>
  <si>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</si>
  <si>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</si>
  <si>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</si>
  <si>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</si>
  <si>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</si>
  <si>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</si>
  <si>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</si>
  <si>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</si>
  <si>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</si>
  <si>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</si>
  <si>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</si>
  <si>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</si>
  <si>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</si>
  <si>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</si>
  <si>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</si>
  <si>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</si>
  <si>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</si>
  <si>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</si>
  <si>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</si>
  <si>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</si>
  <si>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</si>
  <si>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</si>
  <si>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</si>
  <si>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</si>
  <si>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</si>
  <si>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</si>
  <si>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</si>
  <si>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</si>
  <si>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</si>
  <si>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</si>
  <si>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</si>
  <si>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</si>
  <si>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</si>
  <si>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</si>
  <si>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</si>
  <si>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</si>
  <si>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</si>
  <si>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</si>
  <si>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</si>
  <si>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</si>
  <si>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</si>
  <si>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</si>
  <si>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</si>
  <si>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</si>
  <si>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</si>
  <si>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</si>
  <si>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</si>
  <si>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</si>
  <si>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</si>
  <si>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</si>
  <si>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</si>
  <si>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</si>
  <si>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</si>
  <si>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</si>
  <si>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</si>
  <si>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</si>
  <si>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</si>
  <si>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</si>
  <si>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</si>
  <si>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</si>
  <si>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</si>
  <si>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</si>
  <si>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</si>
  <si>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</si>
  <si>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</si>
  <si>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</si>
  <si>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</si>
  <si>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</si>
  <si>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</si>
  <si>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</si>
  <si>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</si>
  <si>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</si>
  <si>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</si>
  <si>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</si>
  <si>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</si>
  <si>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</si>
  <si>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</si>
  <si>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</si>
  <si>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</si>
  <si>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</si>
  <si>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</si>
  <si>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</si>
  <si>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</si>
  <si>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</si>
  <si>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</si>
  <si>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</si>
  <si>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</si>
  <si>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</si>
  <si>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</si>
  <si>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</si>
  <si>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</si>
  <si>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</si>
  <si>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</si>
  <si>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</si>
  <si>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</si>
  <si>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</si>
  <si>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</si>
  <si>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</si>
  <si>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</si>
  <si>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</si>
  <si>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</si>
  <si>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</si>
  <si>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</si>
  <si>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</si>
  <si>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</si>
  <si>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</si>
  <si>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</si>
  <si>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</si>
  <si>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</si>
  <si>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</si>
  <si>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</si>
  <si>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</si>
  <si>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</si>
  <si>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</si>
  <si>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</si>
  <si>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</si>
  <si>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</si>
  <si>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</si>
  <si>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</si>
  <si>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</si>
  <si>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</si>
  <si>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</si>
  <si>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</si>
  <si>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</si>
  <si>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</si>
  <si>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</si>
  <si>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</si>
  <si>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</si>
  <si>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</si>
  <si>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</si>
  <si>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</si>
  <si>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</si>
  <si>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</si>
  <si>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</si>
  <si>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</si>
  <si>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</si>
  <si>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</si>
  <si>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</si>
  <si>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</si>
  <si>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</si>
  <si>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</si>
  <si>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</si>
  <si>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</si>
  <si>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</si>
  <si>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</si>
  <si>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</si>
  <si>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</si>
  <si>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</si>
  <si>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</si>
  <si>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</si>
  <si>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</si>
  <si>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</si>
  <si>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</si>
  <si>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</si>
  <si>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</si>
  <si>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</si>
  <si>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</si>
  <si>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</si>
  <si>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</si>
  <si>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</si>
  <si>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</si>
  <si>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</si>
  <si>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</si>
  <si>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</si>
  <si>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</si>
  <si>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</si>
  <si>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</si>
  <si>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</si>
  <si>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</si>
  <si>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</si>
  <si>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</si>
  <si>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</si>
  <si>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</si>
  <si>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</si>
  <si>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</si>
  <si>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</si>
  <si>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</si>
  <si>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</si>
  <si>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</si>
  <si>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</si>
  <si>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</si>
  <si>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</si>
  <si>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</si>
  <si>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</si>
  <si>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</si>
  <si>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</si>
  <si>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</si>
  <si>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</si>
  <si>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</si>
  <si>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</si>
  <si>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</si>
  <si>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</si>
  <si>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</si>
  <si>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</si>
  <si>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</si>
  <si>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</si>
  <si>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</si>
  <si>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</si>
  <si>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</si>
  <si>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</si>
  <si>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</si>
  <si>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</si>
  <si>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</si>
  <si>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</si>
  <si>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</si>
  <si>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</si>
  <si>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</si>
  <si>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</si>
  <si>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</si>
  <si>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</si>
  <si>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</si>
  <si>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</si>
  <si>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</si>
  <si>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</si>
  <si>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</si>
  <si>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</si>
  <si>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</si>
  <si>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</si>
  <si>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</si>
  <si>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</si>
  <si>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</si>
  <si>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</si>
  <si>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</si>
  <si>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</si>
  <si>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</si>
  <si>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</si>
  <si>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</si>
  <si>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</si>
  <si>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</si>
  <si>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</si>
  <si>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</si>
  <si>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</si>
  <si>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</si>
  <si>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</si>
  <si>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</si>
  <si>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</si>
  <si>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</si>
  <si>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</si>
  <si>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</si>
  <si>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</si>
  <si>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</si>
  <si>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</si>
  <si>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</si>
  <si>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</si>
  <si>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</si>
  <si>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</si>
  <si>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</si>
  <si>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</si>
  <si>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</si>
  <si>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</si>
  <si>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</si>
  <si>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</si>
  <si>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</si>
  <si>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</si>
  <si>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</si>
  <si>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</si>
  <si>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</si>
  <si>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</si>
  <si>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</si>
  <si>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</si>
  <si>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</si>
  <si>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</si>
  <si>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</si>
  <si>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</si>
  <si>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</si>
  <si>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</si>
  <si>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</si>
  <si>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</si>
  <si>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</si>
  <si>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</si>
  <si>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</si>
  <si>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</si>
  <si>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</si>
  <si>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</si>
  <si>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</si>
  <si>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</si>
  <si>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</si>
  <si>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</si>
  <si>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</si>
  <si>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</si>
  <si>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</si>
  <si>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</si>
  <si>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</si>
  <si>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</si>
  <si>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</si>
  <si>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</si>
  <si>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</si>
  <si>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</si>
  <si>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</si>
  <si>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</si>
  <si>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</si>
  <si>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</si>
  <si>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</si>
  <si>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</si>
  <si>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</si>
  <si>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</si>
  <si>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</si>
  <si>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</si>
  <si>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</si>
  <si>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</si>
  <si>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</si>
  <si>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</si>
  <si>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</si>
  <si>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</si>
  <si>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</si>
  <si>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</si>
  <si>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</si>
  <si>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</si>
  <si>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</si>
  <si>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</si>
  <si>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</si>
  <si>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</si>
  <si>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</si>
  <si>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</si>
  <si>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</si>
  <si>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</si>
  <si>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</si>
  <si>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</si>
  <si>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</si>
  <si>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</si>
  <si>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</si>
  <si>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</si>
  <si>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</si>
  <si>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</si>
  <si>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</si>
  <si>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</si>
  <si>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</si>
  <si>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</si>
  <si>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</si>
  <si>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</si>
  <si>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</si>
  <si>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</si>
  <si>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</si>
  <si>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</si>
  <si>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</si>
  <si>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</si>
  <si>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</si>
  <si>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</si>
  <si>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</si>
  <si>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</si>
  <si>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</si>
  <si>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</si>
  <si>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</si>
  <si>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</si>
  <si>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</si>
  <si>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</si>
  <si>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</si>
  <si>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</si>
  <si>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</si>
  <si>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</si>
  <si>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</si>
  <si>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</si>
  <si>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</si>
  <si>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</si>
  <si>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</si>
  <si>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</si>
  <si>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</si>
  <si>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</si>
  <si>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</si>
  <si>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</si>
  <si>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</si>
  <si>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</si>
  <si>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</si>
  <si>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</si>
  <si>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</si>
  <si>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</si>
  <si>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</si>
  <si>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</si>
  <si>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</si>
  <si>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</si>
  <si>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</si>
  <si>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</si>
  <si>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</si>
  <si>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</si>
  <si>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</si>
  <si>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</si>
  <si>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</si>
  <si>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</si>
  <si>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</si>
  <si>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</si>
  <si>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</si>
  <si>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</si>
  <si>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</si>
  <si>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</si>
  <si>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</si>
  <si>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</si>
  <si>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</si>
  <si>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</si>
  <si>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</si>
  <si>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</si>
  <si>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</si>
  <si>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</si>
  <si>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</si>
  <si>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</si>
  <si>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</si>
  <si>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</si>
  <si>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</si>
  <si>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</si>
  <si>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</si>
  <si>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</si>
  <si>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</si>
  <si>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</si>
  <si>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</si>
  <si>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</si>
  <si>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</si>
  <si>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</si>
  <si>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</si>
  <si>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</si>
  <si>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</si>
  <si>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</si>
  <si>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</si>
  <si>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</si>
  <si>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</si>
  <si>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</si>
  <si>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</si>
  <si>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</si>
  <si>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</si>
  <si>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</si>
  <si>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</si>
  <si>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</si>
  <si>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</si>
  <si>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</si>
  <si>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</si>
  <si>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</si>
  <si>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</si>
  <si>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</si>
  <si>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</si>
  <si>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</si>
  <si>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</si>
  <si>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</si>
  <si>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</si>
  <si>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</si>
  <si>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</si>
  <si>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Stoja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</si>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</sst>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1643272.8900000001</v>
      </c>
      <c r="D2" s="7">
        <f>'PR-RAS'!E6</f>
        <v>1741460.6600000001</v>
      </c>
      <c r="E2" s="7">
        <v>0</v>
      </c>
      <c r="F2" s="7">
        <v>0</v>
      </c>
      <c r="G2" s="8">
        <f t="shared" ref="G2:G274" si="0">(B2/1000)*(C2*1+D2*2)</f>
        <v>5126.1942100000006</v>
      </c>
      <c r="H2" s="8">
        <f t="shared" ref="H2:H274" si="1">ABS(C2-ROUND(C2,0))+ABS(D2-ROUND(D2,0))</f>
        <v>0.44999999972060323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1318127.33</v>
      </c>
      <c r="D45" s="2">
        <f>'PR-RAS'!E49</f>
        <v>1402275.3800000001</v>
      </c>
      <c r="E45" s="2">
        <v>0</v>
      </c>
      <c r="F45" s="2">
        <v>0</v>
      </c>
      <c r="G45" s="3">
        <f t="shared" si="0"/>
        <v>181397.83596</v>
      </c>
      <c r="H45" s="3">
        <f t="shared" si="1"/>
        <v>0.71000000019557774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1318127.33</v>
      </c>
      <c r="D64" s="2">
        <f>'PR-RAS'!E68</f>
        <v>1402275.3800000001</v>
      </c>
      <c r="E64" s="2">
        <v>0</v>
      </c>
      <c r="F64" s="2">
        <v>0</v>
      </c>
      <c r="G64" s="3">
        <f t="shared" si="0"/>
        <v>259728.71967000002</v>
      </c>
      <c r="H64" s="3">
        <f t="shared" si="1"/>
        <v>0.71000000019557774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1311177.53</v>
      </c>
      <c r="D65" s="2">
        <f>'PR-RAS'!E69</f>
        <v>1395527.51</v>
      </c>
      <c r="E65" s="2">
        <v>0</v>
      </c>
      <c r="F65" s="2">
        <v>0</v>
      </c>
      <c r="G65" s="3">
        <f t="shared" si="0"/>
        <v>262542.88319999998</v>
      </c>
      <c r="H65" s="3">
        <f t="shared" si="1"/>
        <v>0.9599999999627471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6949.8</v>
      </c>
      <c r="D66" s="2">
        <f>'PR-RAS'!E70</f>
        <v>6747.87</v>
      </c>
      <c r="E66" s="2">
        <v>0</v>
      </c>
      <c r="F66" s="2">
        <v>0</v>
      </c>
      <c r="G66" s="3">
        <f t="shared" si="0"/>
        <v>1328.9601</v>
      </c>
      <c r="H66" s="3">
        <f t="shared" si="1"/>
        <v>0.32999999999992724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59747.42</v>
      </c>
      <c r="D102" s="2">
        <f>'PR-RAS'!E106</f>
        <v>61383.54</v>
      </c>
      <c r="E102" s="2">
        <v>0</v>
      </c>
      <c r="F102" s="2">
        <v>0</v>
      </c>
      <c r="G102" s="3">
        <f t="shared" si="0"/>
        <v>18433.964500000002</v>
      </c>
      <c r="H102" s="3">
        <f t="shared" si="1"/>
        <v>0.87999999999738066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59747.42</v>
      </c>
      <c r="D108" s="2">
        <f>'PR-RAS'!E112</f>
        <v>61383.54</v>
      </c>
      <c r="E108" s="2">
        <v>0</v>
      </c>
      <c r="F108" s="2">
        <v>0</v>
      </c>
      <c r="G108" s="3">
        <f t="shared" si="0"/>
        <v>19529.051500000001</v>
      </c>
      <c r="H108" s="3">
        <f t="shared" si="1"/>
        <v>0.87999999999738066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59747.42</v>
      </c>
      <c r="D113" s="2">
        <f>'PR-RAS'!E117</f>
        <v>61383.54</v>
      </c>
      <c r="E113" s="2">
        <v>0</v>
      </c>
      <c r="F113" s="2">
        <v>0</v>
      </c>
      <c r="G113" s="3">
        <f t="shared" si="0"/>
        <v>20441.624</v>
      </c>
      <c r="H113" s="3">
        <f t="shared" si="1"/>
        <v>0.87999999999738066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5000</v>
      </c>
      <c r="D121" s="2">
        <f>'PR-RAS'!E125</f>
        <v>0</v>
      </c>
      <c r="E121" s="2">
        <v>0</v>
      </c>
      <c r="F121" s="2">
        <v>0</v>
      </c>
      <c r="G121" s="3">
        <f t="shared" si="0"/>
        <v>600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5000</v>
      </c>
      <c r="D125" s="2">
        <f>'PR-RAS'!E129</f>
        <v>0</v>
      </c>
      <c r="E125" s="2">
        <v>0</v>
      </c>
      <c r="F125" s="2">
        <v>0</v>
      </c>
      <c r="G125" s="3">
        <f t="shared" si="0"/>
        <v>620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5000</v>
      </c>
      <c r="D127" s="2">
        <f>'PR-RAS'!E131</f>
        <v>0</v>
      </c>
      <c r="E127" s="2">
        <v>0</v>
      </c>
      <c r="F127" s="2">
        <v>0</v>
      </c>
      <c r="G127" s="3">
        <f t="shared" si="0"/>
        <v>630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260398.14</v>
      </c>
      <c r="D130" s="2">
        <f>'PR-RAS'!E134</f>
        <v>277801.74</v>
      </c>
      <c r="E130" s="2">
        <v>0</v>
      </c>
      <c r="F130" s="2">
        <v>0</v>
      </c>
      <c r="G130" s="3">
        <f t="shared" si="0"/>
        <v>105264.20898</v>
      </c>
      <c r="H130" s="3">
        <f t="shared" si="1"/>
        <v>0.40000000002328306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260398.14</v>
      </c>
      <c r="D131" s="2">
        <f>'PR-RAS'!E135</f>
        <v>277801.74</v>
      </c>
      <c r="E131" s="2">
        <v>0</v>
      </c>
      <c r="F131" s="2">
        <v>0</v>
      </c>
      <c r="G131" s="3">
        <f t="shared" si="0"/>
        <v>106080.21060000001</v>
      </c>
      <c r="H131" s="3">
        <f t="shared" si="1"/>
        <v>0.40000000002328306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259934.14</v>
      </c>
      <c r="D132" s="2">
        <f>'PR-RAS'!E136</f>
        <v>277337.74</v>
      </c>
      <c r="E132" s="2">
        <v>0</v>
      </c>
      <c r="F132" s="2">
        <v>0</v>
      </c>
      <c r="G132" s="3">
        <f t="shared" si="0"/>
        <v>106713.86022</v>
      </c>
      <c r="H132" s="3">
        <f t="shared" si="1"/>
        <v>0.40000000002328306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464</v>
      </c>
      <c r="D133" s="2">
        <f>'PR-RAS'!E137</f>
        <v>464</v>
      </c>
      <c r="E133" s="2">
        <v>0</v>
      </c>
      <c r="F133" s="2">
        <v>0</v>
      </c>
      <c r="G133" s="3">
        <f t="shared" si="0"/>
        <v>183.744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1621839.59</v>
      </c>
      <c r="D148" s="2">
        <f>'PR-RAS'!E152</f>
        <v>1865152.18</v>
      </c>
      <c r="E148" s="2">
        <v>0</v>
      </c>
      <c r="F148" s="2">
        <v>0</v>
      </c>
      <c r="G148" s="3">
        <f t="shared" si="0"/>
        <v>786765.16064999998</v>
      </c>
      <c r="H148" s="3">
        <f t="shared" si="1"/>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1397979.6300000001</v>
      </c>
      <c r="D149" s="2">
        <f>'PR-RAS'!E153</f>
        <v>1629724.3</v>
      </c>
      <c r="E149" s="2">
        <v>0</v>
      </c>
      <c r="F149" s="2">
        <v>0</v>
      </c>
      <c r="G149" s="3">
        <f t="shared" si="0"/>
        <v>689299.37803999998</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1157776.81</v>
      </c>
      <c r="D150" s="2">
        <f>'PR-RAS'!E154</f>
        <v>1352287.6900000002</v>
      </c>
      <c r="E150" s="2">
        <v>0</v>
      </c>
      <c r="F150" s="2">
        <v>0</v>
      </c>
      <c r="G150" s="3">
        <f t="shared" si="0"/>
        <v>575490.47631000006</v>
      </c>
      <c r="H150" s="3">
        <f t="shared" si="1"/>
        <v>0.49999999976716936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1137721.24</v>
      </c>
      <c r="D151" s="2">
        <f>'PR-RAS'!E155</f>
        <v>1325432.54</v>
      </c>
      <c r="E151" s="2">
        <v>0</v>
      </c>
      <c r="F151" s="2">
        <v>0</v>
      </c>
      <c r="G151" s="3">
        <f t="shared" si="0"/>
        <v>568287.94799999997</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13832.3</v>
      </c>
      <c r="D153" s="2">
        <f>'PR-RAS'!E157</f>
        <v>21696.78</v>
      </c>
      <c r="E153" s="2">
        <v>0</v>
      </c>
      <c r="F153" s="2">
        <v>0</v>
      </c>
      <c r="G153" s="3">
        <f t="shared" si="0"/>
        <v>8698.3307199999999</v>
      </c>
      <c r="H153" s="3">
        <f t="shared" si="1"/>
        <v>0.52000000000043656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6223.27</v>
      </c>
      <c r="D154" s="2">
        <f>'PR-RAS'!E158</f>
        <v>5158.37</v>
      </c>
      <c r="E154" s="2">
        <v>0</v>
      </c>
      <c r="F154" s="2">
        <v>0</v>
      </c>
      <c r="G154" s="3">
        <f t="shared" si="0"/>
        <v>2530.6215300000003</v>
      </c>
      <c r="H154" s="3">
        <f t="shared" si="1"/>
        <v>0.64000000000032742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49058.61</v>
      </c>
      <c r="D155" s="2">
        <f>'PR-RAS'!E159</f>
        <v>54309.13</v>
      </c>
      <c r="E155" s="2">
        <v>0</v>
      </c>
      <c r="F155" s="2">
        <v>0</v>
      </c>
      <c r="G155" s="3">
        <f t="shared" si="0"/>
        <v>24282.237979999998</v>
      </c>
      <c r="H155" s="3">
        <f t="shared" si="1"/>
        <v>0.51999999999679858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191144.21</v>
      </c>
      <c r="D156" s="2">
        <f>'PR-RAS'!E160</f>
        <v>223127.48</v>
      </c>
      <c r="E156" s="2">
        <v>0</v>
      </c>
      <c r="F156" s="2">
        <v>0</v>
      </c>
      <c r="G156" s="3">
        <f t="shared" si="0"/>
        <v>98796.871350000001</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191144.02</v>
      </c>
      <c r="D158" s="2">
        <f>'PR-RAS'!E162</f>
        <v>223127.48</v>
      </c>
      <c r="E158" s="2">
        <v>0</v>
      </c>
      <c r="F158" s="2">
        <v>0</v>
      </c>
      <c r="G158" s="3">
        <f t="shared" si="0"/>
        <v>100071.63986</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0.19</v>
      </c>
      <c r="D159" s="2">
        <f>'PR-RAS'!E163</f>
        <v>0</v>
      </c>
      <c r="E159" s="2">
        <v>0</v>
      </c>
      <c r="F159" s="2">
        <v>0</v>
      </c>
      <c r="G159" s="3">
        <f t="shared" si="0"/>
        <v>3.0020000000000002E-2</v>
      </c>
      <c r="H159" s="3">
        <f t="shared" si="1"/>
        <v>0.19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212724.73</v>
      </c>
      <c r="D160" s="2">
        <f>'PR-RAS'!E164</f>
        <v>223217.67</v>
      </c>
      <c r="E160" s="2">
        <v>0</v>
      </c>
      <c r="F160" s="2">
        <v>0</v>
      </c>
      <c r="G160" s="3">
        <f t="shared" si="0"/>
        <v>104806.45113000002</v>
      </c>
      <c r="H160" s="3">
        <f t="shared" si="1"/>
        <v>0.59999999997671694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30892.780000000002</v>
      </c>
      <c r="D161" s="2">
        <f>'PR-RAS'!E165</f>
        <v>31799.040000000001</v>
      </c>
      <c r="E161" s="2">
        <v>0</v>
      </c>
      <c r="F161" s="2">
        <v>0</v>
      </c>
      <c r="G161" s="3">
        <f t="shared" si="0"/>
        <v>15118.5376</v>
      </c>
      <c r="H161" s="3">
        <f t="shared" si="1"/>
        <v>0.25999999999839929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6075.1</v>
      </c>
      <c r="D162" s="2">
        <f>'PR-RAS'!E166</f>
        <v>5508.98</v>
      </c>
      <c r="E162" s="2">
        <v>0</v>
      </c>
      <c r="F162" s="2">
        <v>0</v>
      </c>
      <c r="G162" s="3">
        <f t="shared" si="0"/>
        <v>2751.9826599999997</v>
      </c>
      <c r="H162" s="3">
        <f t="shared" si="1"/>
        <v>0.12000000000080036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23397.88</v>
      </c>
      <c r="D163" s="2">
        <f>'PR-RAS'!E167</f>
        <v>24954.560000000001</v>
      </c>
      <c r="E163" s="2">
        <v>0</v>
      </c>
      <c r="F163" s="2">
        <v>0</v>
      </c>
      <c r="G163" s="3">
        <f t="shared" si="0"/>
        <v>11875.734</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904.8</v>
      </c>
      <c r="D164" s="2">
        <f>'PR-RAS'!E168</f>
        <v>680</v>
      </c>
      <c r="E164" s="2">
        <v>0</v>
      </c>
      <c r="F164" s="2">
        <v>0</v>
      </c>
      <c r="G164" s="3">
        <f t="shared" si="0"/>
        <v>369.16240000000005</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515</v>
      </c>
      <c r="D165" s="2">
        <f>'PR-RAS'!E169</f>
        <v>655.5</v>
      </c>
      <c r="E165" s="2">
        <v>0</v>
      </c>
      <c r="F165" s="2">
        <v>0</v>
      </c>
      <c r="G165" s="3">
        <f t="shared" si="0"/>
        <v>299.464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125104.51</v>
      </c>
      <c r="D166" s="2">
        <f>'PR-RAS'!E170</f>
        <v>129363.58000000002</v>
      </c>
      <c r="E166" s="2">
        <v>0</v>
      </c>
      <c r="F166" s="2">
        <v>0</v>
      </c>
      <c r="G166" s="3">
        <f t="shared" si="0"/>
        <v>63332.22555000001</v>
      </c>
      <c r="H166" s="3">
        <f t="shared" si="1"/>
        <v>0.90999999998894054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16466.52</v>
      </c>
      <c r="D167" s="2">
        <f>'PR-RAS'!E171</f>
        <v>17985.509999999998</v>
      </c>
      <c r="E167" s="2">
        <v>0</v>
      </c>
      <c r="F167" s="2">
        <v>0</v>
      </c>
      <c r="G167" s="3">
        <f t="shared" si="0"/>
        <v>8704.6316399999996</v>
      </c>
      <c r="H167" s="3">
        <f t="shared" si="1"/>
        <v>0.97000000000116415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79045.97</v>
      </c>
      <c r="D168" s="2">
        <f>'PR-RAS'!E172</f>
        <v>72793.19</v>
      </c>
      <c r="E168" s="2">
        <v>0</v>
      </c>
      <c r="F168" s="2">
        <v>0</v>
      </c>
      <c r="G168" s="3">
        <f t="shared" si="0"/>
        <v>37513.602450000006</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24816.560000000001</v>
      </c>
      <c r="D169" s="2">
        <f>'PR-RAS'!E173</f>
        <v>33344.9</v>
      </c>
      <c r="E169" s="2">
        <v>0</v>
      </c>
      <c r="F169" s="2">
        <v>0</v>
      </c>
      <c r="G169" s="3">
        <f t="shared" si="0"/>
        <v>15373.068480000002</v>
      </c>
      <c r="H169" s="3">
        <f t="shared" si="1"/>
        <v>0.53999999999723514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2451.13</v>
      </c>
      <c r="D170" s="2">
        <f>'PR-RAS'!E174</f>
        <v>3122.6</v>
      </c>
      <c r="E170" s="2">
        <v>0</v>
      </c>
      <c r="F170" s="2">
        <v>0</v>
      </c>
      <c r="G170" s="3">
        <f t="shared" si="0"/>
        <v>1469.6797700000002</v>
      </c>
      <c r="H170" s="3">
        <f t="shared" si="1"/>
        <v>0.53000000000020009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1641.18</v>
      </c>
      <c r="D171" s="2">
        <f>'PR-RAS'!E175</f>
        <v>2117.38</v>
      </c>
      <c r="E171" s="2">
        <v>0</v>
      </c>
      <c r="F171" s="2">
        <v>0</v>
      </c>
      <c r="G171" s="3">
        <f t="shared" si="0"/>
        <v>998.90980000000013</v>
      </c>
      <c r="H171" s="3">
        <f t="shared" si="1"/>
        <v>0.5600000000001728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683.15</v>
      </c>
      <c r="D173" s="2">
        <f>'PR-RAS'!E177</f>
        <v>0</v>
      </c>
      <c r="E173" s="2">
        <v>0</v>
      </c>
      <c r="F173" s="2">
        <v>0</v>
      </c>
      <c r="G173" s="3">
        <f t="shared" si="0"/>
        <v>117.50179999999999</v>
      </c>
      <c r="H173" s="3">
        <f t="shared" si="1"/>
        <v>0.14999999999997726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50307.700000000004</v>
      </c>
      <c r="D174" s="2">
        <f>'PR-RAS'!E178</f>
        <v>54992.859999999993</v>
      </c>
      <c r="E174" s="2">
        <v>0</v>
      </c>
      <c r="F174" s="2">
        <v>0</v>
      </c>
      <c r="G174" s="3">
        <f t="shared" si="0"/>
        <v>27730.761659999996</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4046.92</v>
      </c>
      <c r="D175" s="2">
        <f>'PR-RAS'!E179</f>
        <v>4142.17</v>
      </c>
      <c r="E175" s="2">
        <v>0</v>
      </c>
      <c r="F175" s="2">
        <v>0</v>
      </c>
      <c r="G175" s="3">
        <f t="shared" si="0"/>
        <v>2145.63924</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21463.09</v>
      </c>
      <c r="D176" s="2">
        <f>'PR-RAS'!E180</f>
        <v>19301.099999999999</v>
      </c>
      <c r="E176" s="2">
        <v>0</v>
      </c>
      <c r="F176" s="2">
        <v>0</v>
      </c>
      <c r="G176" s="3">
        <f t="shared" si="0"/>
        <v>10511.425749999999</v>
      </c>
      <c r="H176" s="3">
        <f t="shared" si="1"/>
        <v>0.18999999999869033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690</v>
      </c>
      <c r="E177" s="2">
        <v>0</v>
      </c>
      <c r="F177" s="2">
        <v>0</v>
      </c>
      <c r="G177" s="3">
        <f t="shared" si="0"/>
        <v>242.88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10627.89</v>
      </c>
      <c r="D178" s="2">
        <f>'PR-RAS'!E182</f>
        <v>9470.99</v>
      </c>
      <c r="E178" s="2">
        <v>0</v>
      </c>
      <c r="F178" s="2">
        <v>0</v>
      </c>
      <c r="G178" s="3">
        <f t="shared" si="0"/>
        <v>5233.8669899999995</v>
      </c>
      <c r="H178" s="3">
        <f t="shared" si="1"/>
        <v>0.12000000000080036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2741.06</v>
      </c>
      <c r="D179" s="2">
        <f>'PR-RAS'!E183</f>
        <v>3002.24</v>
      </c>
      <c r="E179" s="2">
        <v>0</v>
      </c>
      <c r="F179" s="2">
        <v>0</v>
      </c>
      <c r="G179" s="3">
        <f t="shared" si="0"/>
        <v>1556.7061199999998</v>
      </c>
      <c r="H179" s="3">
        <f t="shared" si="1"/>
        <v>0.29999999999972715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4479.47</v>
      </c>
      <c r="D180" s="2">
        <f>'PR-RAS'!E184</f>
        <v>3602.23</v>
      </c>
      <c r="E180" s="2">
        <v>0</v>
      </c>
      <c r="F180" s="2">
        <v>0</v>
      </c>
      <c r="G180" s="3">
        <f t="shared" si="0"/>
        <v>2091.4234700000002</v>
      </c>
      <c r="H180" s="3">
        <f t="shared" si="1"/>
        <v>0.70000000000027285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229.51</v>
      </c>
      <c r="D181" s="2">
        <f>'PR-RAS'!E185</f>
        <v>1453.6</v>
      </c>
      <c r="E181" s="2">
        <v>0</v>
      </c>
      <c r="F181" s="2">
        <v>0</v>
      </c>
      <c r="G181" s="3">
        <f t="shared" si="0"/>
        <v>564.6078</v>
      </c>
      <c r="H181" s="3">
        <f t="shared" si="1"/>
        <v>0.89000000000010004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3824.39</v>
      </c>
      <c r="D182" s="2">
        <f>'PR-RAS'!E186</f>
        <v>4169.28</v>
      </c>
      <c r="E182" s="2">
        <v>0</v>
      </c>
      <c r="F182" s="2">
        <v>0</v>
      </c>
      <c r="G182" s="3">
        <f t="shared" si="0"/>
        <v>2201.4939499999996</v>
      </c>
      <c r="H182" s="3">
        <f t="shared" si="1"/>
        <v>0.66999999999961801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2895.37</v>
      </c>
      <c r="D183" s="2">
        <f>'PR-RAS'!E187</f>
        <v>9161.25</v>
      </c>
      <c r="E183" s="2">
        <v>0</v>
      </c>
      <c r="F183" s="2">
        <v>0</v>
      </c>
      <c r="G183" s="3">
        <f t="shared" si="0"/>
        <v>3861.6523399999996</v>
      </c>
      <c r="H183" s="3">
        <f t="shared" si="1"/>
        <v>0.61999999999989086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6419.7400000000007</v>
      </c>
      <c r="D190" s="2">
        <f>'PR-RAS'!E194</f>
        <v>7062.1900000000005</v>
      </c>
      <c r="E190" s="2">
        <v>0</v>
      </c>
      <c r="F190" s="2">
        <v>0</v>
      </c>
      <c r="G190" s="3">
        <f t="shared" si="0"/>
        <v>3882.8386800000007</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199.63</v>
      </c>
      <c r="D191" s="2">
        <f>'PR-RAS'!E195</f>
        <v>0</v>
      </c>
      <c r="E191" s="2">
        <v>0</v>
      </c>
      <c r="F191" s="2">
        <v>0</v>
      </c>
      <c r="G191" s="3">
        <f t="shared" si="0"/>
        <v>37.929699999999997</v>
      </c>
      <c r="H191" s="3">
        <f t="shared" si="1"/>
        <v>0.37000000000000455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4044.57</v>
      </c>
      <c r="D192" s="2">
        <f>'PR-RAS'!E196</f>
        <v>2699.91</v>
      </c>
      <c r="E192" s="2">
        <v>0</v>
      </c>
      <c r="F192" s="2">
        <v>0</v>
      </c>
      <c r="G192" s="3">
        <f t="shared" si="0"/>
        <v>1803.8784899999998</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1311.48</v>
      </c>
      <c r="D195" s="2">
        <f>'PR-RAS'!E199</f>
        <v>2623.44</v>
      </c>
      <c r="E195" s="2">
        <v>0</v>
      </c>
      <c r="F195" s="2">
        <v>0</v>
      </c>
      <c r="G195" s="3">
        <f t="shared" si="0"/>
        <v>1272.3218400000001</v>
      </c>
      <c r="H195" s="3">
        <f t="shared" si="1"/>
        <v>0.92000000000007276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99.55</v>
      </c>
      <c r="D196" s="2">
        <f>'PR-RAS'!E200</f>
        <v>0</v>
      </c>
      <c r="E196" s="2">
        <v>0</v>
      </c>
      <c r="F196" s="2">
        <v>0</v>
      </c>
      <c r="G196" s="3">
        <f t="shared" si="0"/>
        <v>19.41225</v>
      </c>
      <c r="H196" s="3">
        <f t="shared" si="1"/>
        <v>0.45000000000000284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654.51</v>
      </c>
      <c r="D197" s="2">
        <f>'PR-RAS'!E201</f>
        <v>1613.84</v>
      </c>
      <c r="E197" s="2">
        <v>0</v>
      </c>
      <c r="F197" s="2">
        <v>0</v>
      </c>
      <c r="G197" s="3">
        <f t="shared" si="0"/>
        <v>760.90923999999995</v>
      </c>
      <c r="H197" s="3">
        <f t="shared" si="1"/>
        <v>0.65000000000009095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32.47</v>
      </c>
      <c r="D198" s="2">
        <f>'PR-RAS'!E202</f>
        <v>0</v>
      </c>
      <c r="E198" s="2">
        <v>0</v>
      </c>
      <c r="F198" s="2">
        <v>0</v>
      </c>
      <c r="G198" s="3">
        <f t="shared" si="0"/>
        <v>6.3965899999999998</v>
      </c>
      <c r="H198" s="3">
        <f t="shared" si="1"/>
        <v>0.46999999999999886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32.47</v>
      </c>
      <c r="D212" s="2">
        <f>'PR-RAS'!E216</f>
        <v>0</v>
      </c>
      <c r="E212" s="2">
        <v>0</v>
      </c>
      <c r="F212" s="2">
        <v>0</v>
      </c>
      <c r="G212" s="3">
        <f t="shared" si="0"/>
        <v>6.8511699999999998</v>
      </c>
      <c r="H212" s="3">
        <f t="shared" si="1"/>
        <v>0.46999999999999886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32.47</v>
      </c>
      <c r="D215" s="2">
        <f>'PR-RAS'!E219</f>
        <v>0</v>
      </c>
      <c r="E215" s="2">
        <v>0</v>
      </c>
      <c r="F215" s="2">
        <v>0</v>
      </c>
      <c r="G215" s="3">
        <f t="shared" si="0"/>
        <v>6.9485799999999998</v>
      </c>
      <c r="H215" s="3">
        <f t="shared" si="1"/>
        <v>0.46999999999999886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10777.76</v>
      </c>
      <c r="D258" s="2">
        <f>'PR-RAS'!E262</f>
        <v>11512.71</v>
      </c>
      <c r="E258" s="2">
        <v>0</v>
      </c>
      <c r="F258" s="2">
        <v>0</v>
      </c>
      <c r="G258" s="3">
        <f t="shared" si="0"/>
        <v>8687.4172600000002</v>
      </c>
      <c r="H258" s="3">
        <f t="shared" si="1"/>
        <v>0.53000000000065484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10777.76</v>
      </c>
      <c r="D265" s="2">
        <f>'PR-RAS'!E269</f>
        <v>11512.71</v>
      </c>
      <c r="E265" s="2">
        <v>0</v>
      </c>
      <c r="F265" s="2">
        <v>0</v>
      </c>
      <c r="G265" s="3">
        <f t="shared" si="0"/>
        <v>8924.0395200000003</v>
      </c>
      <c r="H265" s="3">
        <f t="shared" si="1"/>
        <v>0.53000000000065484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10777.76</v>
      </c>
      <c r="D267" s="2">
        <f>'PR-RAS'!E271</f>
        <v>11512.71</v>
      </c>
      <c r="E267" s="2">
        <v>0</v>
      </c>
      <c r="F267" s="2">
        <v>0</v>
      </c>
      <c r="G267" s="3">
        <f t="shared" si="0"/>
        <v>8991.64588</v>
      </c>
      <c r="H267" s="3">
        <f t="shared" si="1"/>
        <v>0.53000000000065484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325</v>
      </c>
      <c r="D269" s="2">
        <f>'PR-RAS'!E273</f>
        <v>697.5</v>
      </c>
      <c r="E269" s="2">
        <v>0</v>
      </c>
      <c r="F269" s="2">
        <v>0</v>
      </c>
      <c r="G269" s="3">
        <f t="shared" si="0"/>
        <v>460.96000000000004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325</v>
      </c>
      <c r="D270" s="2">
        <f>'PR-RAS'!E274</f>
        <v>697.5</v>
      </c>
      <c r="E270" s="2">
        <v>0</v>
      </c>
      <c r="F270" s="2">
        <v>0</v>
      </c>
      <c r="G270" s="3">
        <f t="shared" si="0"/>
        <v>462.68</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325</v>
      </c>
      <c r="D272" s="2">
        <f>'PR-RAS'!E276</f>
        <v>697.5</v>
      </c>
      <c r="E272" s="2">
        <v>0</v>
      </c>
      <c r="F272" s="2">
        <v>0</v>
      </c>
      <c r="G272" s="3">
        <f t="shared" si="0"/>
        <v>466.12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1621839.59</v>
      </c>
      <c r="D295" s="2">
        <f>'PR-RAS'!E299</f>
        <v>1865152.18</v>
      </c>
      <c r="E295" s="2">
        <v>0</v>
      </c>
      <c r="F295" s="2">
        <v>0</v>
      </c>
      <c r="G295" s="3">
        <f t="shared" si="12"/>
        <v>1573530.3213</v>
      </c>
      <c r="H295" s="3">
        <f t="shared" si="13"/>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21433.300000000047</v>
      </c>
      <c r="D296" s="2">
        <f>'PR-RAS'!E300</f>
        <v>0</v>
      </c>
      <c r="E296" s="2">
        <v>0</v>
      </c>
      <c r="F296" s="2">
        <v>0</v>
      </c>
      <c r="G296" s="3">
        <f t="shared" si="12"/>
        <v>6322.8235000000132</v>
      </c>
      <c r="H296" s="3">
        <f t="shared" si="13"/>
        <v>0.30000000004656613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123691.51999999979</v>
      </c>
      <c r="E297" s="2">
        <v>0</v>
      </c>
      <c r="F297" s="2">
        <v>0</v>
      </c>
      <c r="G297" s="3">
        <f t="shared" si="12"/>
        <v>73225.379839999863</v>
      </c>
      <c r="H297" s="3">
        <f t="shared" si="13"/>
        <v>0.48000000021420419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16127.27</v>
      </c>
      <c r="D298" s="2">
        <f>'PR-RAS'!E302</f>
        <v>9263</v>
      </c>
      <c r="E298" s="2">
        <v>0</v>
      </c>
      <c r="F298" s="2">
        <v>0</v>
      </c>
      <c r="G298" s="3">
        <f t="shared" si="12"/>
        <v>10292.021190000001</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8489.89</v>
      </c>
      <c r="D300" s="2">
        <f>'PR-RAS'!E304</f>
        <v>121493.53</v>
      </c>
      <c r="E300" s="2">
        <v>0</v>
      </c>
      <c r="F300" s="2">
        <v>0</v>
      </c>
      <c r="G300" s="3">
        <f t="shared" si="12"/>
        <v>75191.608049999995</v>
      </c>
      <c r="H300" s="3">
        <f t="shared" si="13"/>
        <v>0.58000000000174623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28297.57</v>
      </c>
      <c r="D355" s="2">
        <f>'PR-RAS'!E360</f>
        <v>14212.29</v>
      </c>
      <c r="E355" s="2">
        <v>0</v>
      </c>
      <c r="F355" s="2">
        <v>0</v>
      </c>
      <c r="G355" s="3">
        <f t="shared" si="12"/>
        <v>20079.641100000001</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28297.57</v>
      </c>
      <c r="D368" s="2">
        <f>'PR-RAS'!E373</f>
        <v>14212.29</v>
      </c>
      <c r="E368" s="2">
        <v>0</v>
      </c>
      <c r="F368" s="2">
        <v>0</v>
      </c>
      <c r="G368" s="3">
        <f t="shared" si="12"/>
        <v>20817.029050000001</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17216.54</v>
      </c>
      <c r="D374" s="2">
        <f>'PR-RAS'!E379</f>
        <v>6417.5</v>
      </c>
      <c r="E374" s="2">
        <v>0</v>
      </c>
      <c r="F374" s="2">
        <v>0</v>
      </c>
      <c r="G374" s="3">
        <f t="shared" si="12"/>
        <v>11209.22442</v>
      </c>
      <c r="H374" s="3">
        <f t="shared" si="13"/>
        <v>0.95999999999912689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1840.96</v>
      </c>
      <c r="D375" s="2">
        <f>'PR-RAS'!E380</f>
        <v>6417.5</v>
      </c>
      <c r="E375" s="2">
        <v>0</v>
      </c>
      <c r="F375" s="2">
        <v>0</v>
      </c>
      <c r="G375" s="3">
        <f t="shared" si="12"/>
        <v>5488.8090400000001</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15375.58</v>
      </c>
      <c r="D381" s="2">
        <f>'PR-RAS'!E386</f>
        <v>0</v>
      </c>
      <c r="E381" s="2">
        <v>0</v>
      </c>
      <c r="F381" s="2">
        <v>0</v>
      </c>
      <c r="G381" s="3">
        <f t="shared" si="12"/>
        <v>5842.7204000000002</v>
      </c>
      <c r="H381" s="3">
        <f t="shared" si="13"/>
        <v>0.42000000000007276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11081.03</v>
      </c>
      <c r="D388" s="2">
        <f>'PR-RAS'!E393</f>
        <v>7794.79</v>
      </c>
      <c r="E388" s="2">
        <v>0</v>
      </c>
      <c r="F388" s="2">
        <v>0</v>
      </c>
      <c r="G388" s="3">
        <f t="shared" si="12"/>
        <v>10321.52607</v>
      </c>
      <c r="H388" s="3">
        <f t="shared" si="13"/>
        <v>0.24000000000069122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11081.03</v>
      </c>
      <c r="D389" s="2">
        <f>'PR-RAS'!E394</f>
        <v>7794.79</v>
      </c>
      <c r="E389" s="2">
        <v>0</v>
      </c>
      <c r="F389" s="2">
        <v>0</v>
      </c>
      <c r="G389" s="3">
        <f t="shared" si="12"/>
        <v>10348.196680000001</v>
      </c>
      <c r="H389" s="3">
        <f t="shared" si="13"/>
        <v>0.24000000000069122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28297.57</v>
      </c>
      <c r="D413" s="2">
        <f>'PR-RAS'!E418</f>
        <v>14212.29</v>
      </c>
      <c r="E413" s="2">
        <v>0</v>
      </c>
      <c r="F413" s="2">
        <v>0</v>
      </c>
      <c r="G413" s="3">
        <f t="shared" si="12"/>
        <v>23369.525799999999</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1643272.8900000001</v>
      </c>
      <c r="D417" s="2">
        <f>'PR-RAS'!E422</f>
        <v>1741460.6600000001</v>
      </c>
      <c r="E417" s="2">
        <v>0</v>
      </c>
      <c r="F417" s="2">
        <v>0</v>
      </c>
      <c r="G417" s="3">
        <f t="shared" si="12"/>
        <v>2132496.7913600001</v>
      </c>
      <c r="H417" s="3">
        <f t="shared" si="13"/>
        <v>0.44999999972060323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1650137.1600000001</v>
      </c>
      <c r="D418" s="2">
        <f>'PR-RAS'!E423</f>
        <v>1879364.47</v>
      </c>
      <c r="E418" s="2">
        <v>0</v>
      </c>
      <c r="F418" s="2">
        <v>0</v>
      </c>
      <c r="G418" s="3">
        <f t="shared" si="12"/>
        <v>2255497.1636999999</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6864.2700000000186</v>
      </c>
      <c r="D420" s="2">
        <f>'PR-RAS'!E425</f>
        <v>137903.80999999982</v>
      </c>
      <c r="E420" s="2">
        <v>0</v>
      </c>
      <c r="F420" s="2">
        <v>0</v>
      </c>
      <c r="G420" s="3">
        <f t="shared" si="12"/>
        <v>118439.52190999985</v>
      </c>
      <c r="H420" s="3">
        <f t="shared" si="13"/>
        <v>0.46000000019557774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16127.27</v>
      </c>
      <c r="D421" s="2">
        <f>'PR-RAS'!E426</f>
        <v>9263</v>
      </c>
      <c r="E421" s="2">
        <v>0</v>
      </c>
      <c r="F421" s="2">
        <v>0</v>
      </c>
      <c r="G421" s="3">
        <f t="shared" si="12"/>
        <v>14554.3734</v>
      </c>
      <c r="H421" s="3">
        <f t="shared" si="13"/>
        <v>0.27000000000043656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8489.89</v>
      </c>
      <c r="D423" s="2">
        <f>'PR-RAS'!E428</f>
        <v>121493.53</v>
      </c>
      <c r="E423" s="2">
        <v>0</v>
      </c>
      <c r="F423" s="2">
        <v>0</v>
      </c>
      <c r="G423" s="3">
        <f t="shared" si="12"/>
        <v>106123.2729</v>
      </c>
      <c r="H423" s="3">
        <f t="shared" si="13"/>
        <v>0.58000000000174623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1643272.8900000001</v>
      </c>
      <c r="D637" s="2">
        <f>'PR-RAS'!E643</f>
        <v>1741460.6600000001</v>
      </c>
      <c r="E637" s="2">
        <v>0</v>
      </c>
      <c r="F637" s="2">
        <v>0</v>
      </c>
      <c r="G637" s="3">
        <f t="shared" si="14"/>
        <v>3260259.5175600005</v>
      </c>
      <c r="H637" s="3">
        <f t="shared" si="15"/>
        <v>0.44999999972060323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1650137.1600000001</v>
      </c>
      <c r="D638" s="2">
        <f>'PR-RAS'!E644</f>
        <v>1879364.47</v>
      </c>
      <c r="E638" s="2">
        <v>0</v>
      </c>
      <c r="F638" s="2">
        <v>0</v>
      </c>
      <c r="G638" s="3">
        <f t="shared" si="14"/>
        <v>3445447.7056999998</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6864.2700000000186</v>
      </c>
      <c r="D640" s="2">
        <f>'PR-RAS'!E646</f>
        <v>137903.80999999982</v>
      </c>
      <c r="E640" s="2">
        <v>0</v>
      </c>
      <c r="F640" s="2">
        <v>0</v>
      </c>
      <c r="G640" s="3">
        <f t="shared" si="14"/>
        <v>180627.33770999979</v>
      </c>
      <c r="H640" s="3">
        <f t="shared" si="15"/>
        <v>0.46000000019557774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16127.27</v>
      </c>
      <c r="D641" s="2">
        <f>'PR-RAS'!E647</f>
        <v>9263</v>
      </c>
      <c r="E641" s="2">
        <v>0</v>
      </c>
      <c r="F641" s="2">
        <v>0</v>
      </c>
      <c r="G641" s="3">
        <f t="shared" si="14"/>
        <v>22178.092800000002</v>
      </c>
      <c r="H641" s="3">
        <f t="shared" si="15"/>
        <v>0.27000000000043656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9262.9999999999818</v>
      </c>
      <c r="D643" s="2">
        <f>'PR-RAS'!E649</f>
        <v>0</v>
      </c>
      <c r="E643" s="2">
        <v>0</v>
      </c>
      <c r="F643" s="2">
        <v>0</v>
      </c>
      <c r="G643" s="3">
        <f t="shared" si="14"/>
        <v>5946.8459999999886</v>
      </c>
      <c r="H643" s="3">
        <f t="shared" si="15"/>
        <v>1.8189894035458565E-11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128640.80999999982</v>
      </c>
      <c r="E644" s="2">
        <v>0</v>
      </c>
      <c r="F644" s="2">
        <v>0</v>
      </c>
      <c r="G644" s="3">
        <f t="shared" si="14"/>
        <v>165432.08165999976</v>
      </c>
      <c r="H644" s="3">
        <f t="shared" si="15"/>
        <v>0.19000000017695129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120066.13</v>
      </c>
      <c r="D645" s="2">
        <f>'PR-RAS'!E651</f>
        <v>0</v>
      </c>
      <c r="E645" s="2">
        <v>0</v>
      </c>
      <c r="F645" s="2">
        <v>0</v>
      </c>
      <c r="G645" s="3">
        <f t="shared" si="14"/>
        <v>77322.58772000001</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64</v>
      </c>
      <c r="E651" s="2">
        <v>0</v>
      </c>
      <c r="F651" s="2">
        <v>0</v>
      </c>
      <c r="G651" s="3">
        <f t="shared" si="14"/>
        <v>122.85000000000001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56</v>
      </c>
      <c r="E653" s="2">
        <v>0</v>
      </c>
      <c r="F653" s="2">
        <v>0</v>
      </c>
      <c r="G653" s="3">
        <f t="shared" si="14"/>
        <v>108.232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1305396.78</v>
      </c>
      <c r="D676" s="2">
        <f>'PR-RAS'!E683</f>
        <v>1390802.77</v>
      </c>
      <c r="E676" s="2">
        <v>0</v>
      </c>
      <c r="F676" s="2">
        <v>0</v>
      </c>
      <c r="G676" s="3">
        <f t="shared" si="14"/>
        <v>2758726.5660000006</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5780.75</v>
      </c>
      <c r="D677" s="2">
        <f>'PR-RAS'!E684</f>
        <v>4724.74</v>
      </c>
      <c r="E677" s="2">
        <v>0</v>
      </c>
      <c r="F677" s="2">
        <v>0</v>
      </c>
      <c r="G677" s="3">
        <f t="shared" si="14"/>
        <v>10295.635480000001</v>
      </c>
      <c r="H677" s="3">
        <f t="shared" si="15"/>
        <v>0.51000000000021828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6949.8</v>
      </c>
      <c r="D678" s="2">
        <f>'PR-RAS'!E685</f>
        <v>6747.87</v>
      </c>
      <c r="E678" s="2">
        <v>0</v>
      </c>
      <c r="F678" s="2">
        <v>0</v>
      </c>
      <c r="G678" s="3">
        <f t="shared" si="14"/>
        <v>13841.630580000001</v>
      </c>
      <c r="H678" s="3">
        <f t="shared" si="15"/>
        <v>0.32999999999992724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59249.42</v>
      </c>
      <c r="D717" s="2">
        <f>'PR-RAS'!E724</f>
        <v>60529.56</v>
      </c>
      <c r="E717" s="2">
        <v>0</v>
      </c>
      <c r="F717" s="2">
        <v>0</v>
      </c>
      <c r="G717" s="3">
        <f t="shared" si="14"/>
        <v>129100.91463999997</v>
      </c>
      <c r="H717" s="3">
        <f t="shared" si="15"/>
        <v>0.86000000000058208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537.98</v>
      </c>
      <c r="E719" s="2">
        <v>0</v>
      </c>
      <c r="F719" s="2">
        <v>0</v>
      </c>
      <c r="G719" s="3">
        <f t="shared" si="14"/>
        <v>772.53927999999996</v>
      </c>
      <c r="H719" s="3">
        <f t="shared" si="15"/>
        <v>1.999999999998181E-2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3110.92</v>
      </c>
      <c r="E725" s="2">
        <v>0</v>
      </c>
      <c r="F725" s="2">
        <v>0</v>
      </c>
      <c r="G725" s="3">
        <f t="shared" si="14"/>
        <v>6169.7325199999996</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2777.7</v>
      </c>
      <c r="E726" s="2">
        <v>0</v>
      </c>
      <c r="F726" s="2">
        <v>0</v>
      </c>
      <c r="G726" s="3">
        <f t="shared" si="14"/>
        <v>4667.7529999999997</v>
      </c>
      <c r="H726" s="3">
        <f t="shared" si="15"/>
        <v>0.42000000000018645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23397.88</v>
      </c>
      <c r="D727" s="2">
        <f>'PR-RAS'!E734</f>
        <v>24954.560000000001</v>
      </c>
      <c r="E727" s="2">
        <v>0</v>
      </c>
      <c r="F727" s="2">
        <v>0</v>
      </c>
      <c r="G727" s="3">
        <f t="shared" si="14"/>
        <v>53220.881999999998</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3450.86</v>
      </c>
      <c r="D729" s="2">
        <f>'PR-RAS'!E736</f>
        <v>2813.78</v>
      </c>
      <c r="E729" s="2">
        <v>0</v>
      </c>
      <c r="F729" s="2">
        <v>0</v>
      </c>
      <c r="G729" s="3">
        <f t="shared" si="14"/>
        <v>6609.0897599999998</v>
      </c>
      <c r="H729" s="3">
        <f t="shared" si="15"/>
        <v>0.35999999999967258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v>
      </c>
      <c r="D731" s="2">
        <f>'PR-RAS'!E738</f>
        <v>453.6</v>
      </c>
      <c r="E731" s="2">
        <v>0</v>
      </c>
      <c r="F731" s="2">
        <v>0</v>
      </c>
      <c r="G731" s="3">
        <f t="shared" si="14"/>
        <v>738.54830000000004</v>
      </c>
      <c r="H731" s="3">
        <f t="shared" si="15"/>
        <v>0.88999999999997215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980</v>
      </c>
      <c r="D737" s="2">
        <f>'PR-RAS'!E744</f>
        <v>2496</v>
      </c>
      <c r="E737" s="2">
        <v>0</v>
      </c>
      <c r="F737" s="2">
        <v>0</v>
      </c>
      <c r="G737" s="3">
        <f t="shared" si="28"/>
        <v>4395.3919999999998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10777.76</v>
      </c>
      <c r="D848" s="2">
        <f>'PR-RAS'!E855</f>
        <v>11512.71</v>
      </c>
      <c r="E848" s="2">
        <v>0</v>
      </c>
      <c r="F848" s="2">
        <v>0</v>
      </c>
      <c r="G848" s="3">
        <f t="shared" si="34"/>
        <v>28631.293460000001</v>
      </c>
      <c r="H848" s="3">
        <f t="shared" si="35"/>
        <v>0.53000000000065484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1245659.81</v>
      </c>
      <c r="D1011" s="7">
        <f>BILANCA!E6</f>
        <v>1222019.02</v>
      </c>
      <c r="E1011" s="7">
        <v>0</v>
      </c>
      <c r="F1011" s="7">
        <v>0</v>
      </c>
      <c r="G1011" s="8">
        <f t="shared" ref="G1011:G1306" si="38">B1011/1000*C1011+B1011/500*D1011</f>
        <v>3689.69785</v>
      </c>
      <c r="H1011" s="8">
        <f t="shared" si="35"/>
        <v>0.2099999999627471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1098847.02</v>
      </c>
      <c r="D1012" s="2">
        <f>BILANCA!E7</f>
        <v>1083873.93</v>
      </c>
      <c r="E1012" s="2">
        <v>0</v>
      </c>
      <c r="F1012" s="2">
        <v>0</v>
      </c>
      <c r="G1012" s="3">
        <f t="shared" si="38"/>
        <v>6533.1897599999993</v>
      </c>
      <c r="H1012" s="3">
        <f t="shared" si="35"/>
        <v>9.0000000083819032E-2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133175.82999999999</v>
      </c>
      <c r="D1013" s="2">
        <f>BILANCA!E8</f>
        <v>133175.82999999999</v>
      </c>
      <c r="E1013" s="2">
        <v>0</v>
      </c>
      <c r="F1013" s="2">
        <v>0</v>
      </c>
      <c r="G1013" s="3">
        <f t="shared" si="38"/>
        <v>1198.5824699999998</v>
      </c>
      <c r="H1013" s="3">
        <f t="shared" si="35"/>
        <v>0.34000000002561137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133175.82999999999</v>
      </c>
      <c r="D1014" s="2">
        <f>BILANCA!E9</f>
        <v>133175.82999999999</v>
      </c>
      <c r="E1014" s="2">
        <v>0</v>
      </c>
      <c r="F1014" s="2">
        <v>0</v>
      </c>
      <c r="G1014" s="3">
        <f t="shared" si="38"/>
        <v>1598.1099599999998</v>
      </c>
      <c r="H1014" s="3">
        <f t="shared" si="35"/>
        <v>0.34000000002561137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962619.04</v>
      </c>
      <c r="D1017" s="2">
        <f>BILANCA!E12</f>
        <v>947645.95000000007</v>
      </c>
      <c r="E1017" s="2">
        <v>0</v>
      </c>
      <c r="F1017" s="2">
        <v>0</v>
      </c>
      <c r="G1017" s="3">
        <f t="shared" si="38"/>
        <v>20005.376580000004</v>
      </c>
      <c r="H1017" s="3">
        <f t="shared" si="35"/>
        <v>8.999999996740371E-2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826957.65</v>
      </c>
      <c r="D1018" s="2">
        <f>BILANCA!E13</f>
        <v>810617.99</v>
      </c>
      <c r="E1018" s="2">
        <v>0</v>
      </c>
      <c r="F1018" s="2">
        <v>0</v>
      </c>
      <c r="G1018" s="3">
        <f t="shared" si="38"/>
        <v>19585.549039999998</v>
      </c>
      <c r="H1018" s="3">
        <f t="shared" si="35"/>
        <v>0.35999999998603016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1307173.03</v>
      </c>
      <c r="D1020" s="2">
        <f>BILANCA!E15</f>
        <v>1307173.03</v>
      </c>
      <c r="E1020" s="2">
        <v>0</v>
      </c>
      <c r="F1020" s="2">
        <v>0</v>
      </c>
      <c r="G1020" s="3">
        <f t="shared" si="38"/>
        <v>39215.190900000001</v>
      </c>
      <c r="H1020" s="3">
        <f t="shared" si="35"/>
        <v>6.0000000055879354E-2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480215.38</v>
      </c>
      <c r="D1023" s="2">
        <f>BILANCA!E18</f>
        <v>496555.04</v>
      </c>
      <c r="E1023" s="2">
        <v>0</v>
      </c>
      <c r="F1023" s="2">
        <v>0</v>
      </c>
      <c r="G1023" s="3">
        <f t="shared" si="38"/>
        <v>19153.23098</v>
      </c>
      <c r="H1023" s="3">
        <f t="shared" si="35"/>
        <v>0.41999999998370185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85110.169999999984</v>
      </c>
      <c r="D1024" s="2">
        <f>BILANCA!E19</f>
        <v>84859.820000000123</v>
      </c>
      <c r="E1024" s="2">
        <v>0</v>
      </c>
      <c r="F1024" s="2">
        <v>0</v>
      </c>
      <c r="G1024" s="3">
        <f t="shared" si="38"/>
        <v>3567.6173400000034</v>
      </c>
      <c r="H1024" s="3">
        <f t="shared" si="35"/>
        <v>0.34999999986030161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284311.88</v>
      </c>
      <c r="D1025" s="2">
        <f>BILANCA!E20</f>
        <v>288754.78000000003</v>
      </c>
      <c r="E1025" s="2">
        <v>0</v>
      </c>
      <c r="F1025" s="2">
        <v>0</v>
      </c>
      <c r="G1025" s="3">
        <f t="shared" si="38"/>
        <v>12927.321600000001</v>
      </c>
      <c r="H1025" s="3">
        <f t="shared" si="35"/>
        <v>0.33999999996740371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42482.35</v>
      </c>
      <c r="D1026" s="2">
        <f>BILANCA!E21</f>
        <v>42431.83</v>
      </c>
      <c r="E1026" s="2">
        <v>0</v>
      </c>
      <c r="F1026" s="2">
        <v>0</v>
      </c>
      <c r="G1026" s="3">
        <f t="shared" si="38"/>
        <v>2037.5361600000001</v>
      </c>
      <c r="H1026" s="3">
        <f t="shared" si="35"/>
        <v>0.51999999999679858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80483.66</v>
      </c>
      <c r="D1027" s="2">
        <f>BILANCA!E22</f>
        <v>103047.41</v>
      </c>
      <c r="E1027" s="2">
        <v>0</v>
      </c>
      <c r="F1027" s="2">
        <v>0</v>
      </c>
      <c r="G1027" s="3">
        <f t="shared" si="38"/>
        <v>4871.8341600000003</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824.96</v>
      </c>
      <c r="D1029" s="2">
        <f>BILANCA!E24</f>
        <v>824.96</v>
      </c>
      <c r="E1029" s="2">
        <v>0</v>
      </c>
      <c r="F1029" s="2">
        <v>0</v>
      </c>
      <c r="G1029" s="3">
        <f t="shared" si="38"/>
        <v>47.022720000000007</v>
      </c>
      <c r="H1029" s="3">
        <f t="shared" si="35"/>
        <v>7.999999999992724E-2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4015.87</v>
      </c>
      <c r="D1030" s="2">
        <f>BILANCA!E25</f>
        <v>3938.84</v>
      </c>
      <c r="E1030" s="2">
        <v>0</v>
      </c>
      <c r="F1030" s="2">
        <v>0</v>
      </c>
      <c r="G1030" s="3">
        <f t="shared" si="38"/>
        <v>237.87100000000004</v>
      </c>
      <c r="H1030" s="3">
        <f t="shared" si="35"/>
        <v>0.28999999999996362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50567.54</v>
      </c>
      <c r="D1031" s="2">
        <f>BILANCA!E26</f>
        <v>50408.41</v>
      </c>
      <c r="E1031" s="2">
        <v>0</v>
      </c>
      <c r="F1031" s="2">
        <v>0</v>
      </c>
      <c r="G1031" s="3">
        <f t="shared" si="38"/>
        <v>3179.0715600000003</v>
      </c>
      <c r="H1031" s="3">
        <f t="shared" si="35"/>
        <v>0.87000000000261934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377576.09</v>
      </c>
      <c r="D1033" s="2">
        <f>BILANCA!E28</f>
        <v>404546.41</v>
      </c>
      <c r="E1033" s="2">
        <v>0</v>
      </c>
      <c r="F1033" s="2">
        <v>0</v>
      </c>
      <c r="G1033" s="3">
        <f t="shared" si="38"/>
        <v>27293.38493</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50551.219999999994</v>
      </c>
      <c r="D1040" s="2">
        <f>BILANCA!E35</f>
        <v>52168.14</v>
      </c>
      <c r="E1040" s="2">
        <v>0</v>
      </c>
      <c r="F1040" s="2">
        <v>0</v>
      </c>
      <c r="G1040" s="3">
        <f t="shared" si="38"/>
        <v>4646.6249999999991</v>
      </c>
      <c r="H1040" s="3">
        <f t="shared" si="35"/>
        <v>0.35999999999330612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104792.65</v>
      </c>
      <c r="D1041" s="2">
        <f>BILANCA!E36</f>
        <v>112587.44</v>
      </c>
      <c r="E1041" s="2">
        <v>0</v>
      </c>
      <c r="F1041" s="2">
        <v>0</v>
      </c>
      <c r="G1041" s="3">
        <f t="shared" si="38"/>
        <v>10228.99343</v>
      </c>
      <c r="H1041" s="3">
        <f t="shared" si="35"/>
        <v>0.79000000000814907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65.75</v>
      </c>
      <c r="D1042" s="2">
        <f>BILANCA!E37</f>
        <v>65.75</v>
      </c>
      <c r="E1042" s="2">
        <v>0</v>
      </c>
      <c r="F1042" s="2">
        <v>0</v>
      </c>
      <c r="G1042" s="3">
        <f t="shared" si="38"/>
        <v>6.3120000000000003</v>
      </c>
      <c r="H1042" s="3">
        <f t="shared" si="3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54307.18</v>
      </c>
      <c r="D1045" s="2">
        <f>BILANCA!E40</f>
        <v>60485.05</v>
      </c>
      <c r="E1045" s="2">
        <v>0</v>
      </c>
      <c r="F1045" s="2">
        <v>0</v>
      </c>
      <c r="G1045" s="3">
        <f t="shared" si="38"/>
        <v>6134.7048000000004</v>
      </c>
      <c r="H1045" s="3">
        <f t="shared" si="35"/>
        <v>0.23000000000320142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38576.32</v>
      </c>
      <c r="D1059" s="2">
        <f>BILANCA!E54</f>
        <v>38985.65</v>
      </c>
      <c r="E1059" s="2">
        <v>0</v>
      </c>
      <c r="F1059" s="2">
        <v>0</v>
      </c>
      <c r="G1059" s="3">
        <f t="shared" si="38"/>
        <v>5710.83338</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38576.32</v>
      </c>
      <c r="D1060" s="2">
        <f>BILANCA!E55</f>
        <v>38985.65</v>
      </c>
      <c r="E1060" s="2">
        <v>0</v>
      </c>
      <c r="F1060" s="2">
        <v>0</v>
      </c>
      <c r="G1060" s="3">
        <f t="shared" si="38"/>
        <v>5827.3810000000003</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3052.15</v>
      </c>
      <c r="D1061" s="2">
        <f>BILANCA!E56</f>
        <v>3052.15</v>
      </c>
      <c r="E1061" s="2">
        <v>0</v>
      </c>
      <c r="F1061" s="2">
        <v>0</v>
      </c>
      <c r="G1061" s="3">
        <f t="shared" si="38"/>
        <v>466.97895</v>
      </c>
      <c r="H1061" s="3">
        <f t="shared" si="35"/>
        <v>0.3000000000001819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3052.15</v>
      </c>
      <c r="D1062" s="2">
        <f>BILANCA!E57</f>
        <v>3052.15</v>
      </c>
      <c r="E1062" s="2">
        <v>0</v>
      </c>
      <c r="F1062" s="2">
        <v>0</v>
      </c>
      <c r="G1062" s="3">
        <f t="shared" si="38"/>
        <v>476.1354</v>
      </c>
      <c r="H1062" s="3">
        <f t="shared" si="35"/>
        <v>0.3000000000001819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146812.79</v>
      </c>
      <c r="D1074" s="2">
        <f>BILANCA!E69</f>
        <v>138145.08999999997</v>
      </c>
      <c r="E1074" s="2">
        <v>0</v>
      </c>
      <c r="F1074" s="2">
        <v>0</v>
      </c>
      <c r="G1074" s="3">
        <f t="shared" si="38"/>
        <v>27078.590079999998</v>
      </c>
      <c r="H1074" s="3">
        <f t="shared" si="35"/>
        <v>0.29999999995925464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2965.57</v>
      </c>
      <c r="D1087" s="2">
        <f>BILANCA!E82</f>
        <v>8652.14</v>
      </c>
      <c r="E1087" s="2">
        <v>0</v>
      </c>
      <c r="F1087" s="2">
        <v>0</v>
      </c>
      <c r="G1087" s="3">
        <f t="shared" si="38"/>
        <v>1560.7784499999998</v>
      </c>
      <c r="H1087" s="3">
        <f t="shared" si="35"/>
        <v>0.56999999999925421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2965.57</v>
      </c>
      <c r="D1092" s="2">
        <f>BILANCA!E87</f>
        <v>8652.14</v>
      </c>
      <c r="E1092" s="2">
        <v>0</v>
      </c>
      <c r="F1092" s="2">
        <v>0</v>
      </c>
      <c r="G1092" s="3">
        <f t="shared" si="38"/>
        <v>1662.1277</v>
      </c>
      <c r="H1092" s="3">
        <f t="shared" si="35"/>
        <v>0.56999999999925421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23781.09</v>
      </c>
      <c r="D1152" s="2">
        <f>BILANCA!E147</f>
        <v>129492.94999999998</v>
      </c>
      <c r="E1152" s="2">
        <v>0</v>
      </c>
      <c r="F1152" s="2">
        <v>0</v>
      </c>
      <c r="G1152" s="3">
        <f t="shared" si="38"/>
        <v>40152.912579999989</v>
      </c>
      <c r="H1152" s="3">
        <f t="shared" si="41"/>
        <v>0.14000000001760782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328.64</v>
      </c>
      <c r="D1155" s="2">
        <f>BILANCA!E150</f>
        <v>111862.59</v>
      </c>
      <c r="E1155" s="2">
        <v>0</v>
      </c>
      <c r="F1155" s="2">
        <v>0</v>
      </c>
      <c r="G1155" s="3">
        <f t="shared" si="38"/>
        <v>32487.803899999995</v>
      </c>
      <c r="H1155" s="3">
        <f t="shared" si="41"/>
        <v>0.7700000000035061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328.64</v>
      </c>
      <c r="D1161" s="2">
        <f>BILANCA!E156</f>
        <v>111862.59</v>
      </c>
      <c r="E1161" s="2">
        <v>0</v>
      </c>
      <c r="F1161" s="2">
        <v>0</v>
      </c>
      <c r="G1161" s="3">
        <f t="shared" si="38"/>
        <v>33832.126819999998</v>
      </c>
      <c r="H1161" s="3">
        <f t="shared" si="41"/>
        <v>0.7700000000035061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10288.56</v>
      </c>
      <c r="D1165" s="2">
        <f>BILANCA!E160</f>
        <v>12010.72</v>
      </c>
      <c r="E1165" s="2">
        <v>0</v>
      </c>
      <c r="F1165" s="2">
        <v>0</v>
      </c>
      <c r="G1165" s="3">
        <f t="shared" si="38"/>
        <v>5318.0499999999993</v>
      </c>
      <c r="H1165" s="3">
        <f t="shared" si="41"/>
        <v>0.72000000000116415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15291.2</v>
      </c>
      <c r="D1167" s="2">
        <f>BILANCA!E162</f>
        <v>7999.42</v>
      </c>
      <c r="E1167" s="2">
        <v>0</v>
      </c>
      <c r="F1167" s="2">
        <v>0</v>
      </c>
      <c r="G1167" s="3">
        <f t="shared" si="38"/>
        <v>4912.5362800000003</v>
      </c>
      <c r="H1167" s="3">
        <f t="shared" si="41"/>
        <v>0.62000000000080036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2127.31</v>
      </c>
      <c r="D1169" s="2">
        <f>BILANCA!E164</f>
        <v>2379.7800000000002</v>
      </c>
      <c r="E1169" s="2">
        <v>0</v>
      </c>
      <c r="F1169" s="2">
        <v>0</v>
      </c>
      <c r="G1169" s="3">
        <f t="shared" si="38"/>
        <v>1095.01233</v>
      </c>
      <c r="H1169" s="3">
        <f t="shared" si="41"/>
        <v>0.52999999999974534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120066.13</v>
      </c>
      <c r="D1176" s="2">
        <f>BILANCA!E171</f>
        <v>0</v>
      </c>
      <c r="E1176" s="2">
        <v>0</v>
      </c>
      <c r="F1176" s="2">
        <v>0</v>
      </c>
      <c r="G1176" s="3">
        <f t="shared" si="38"/>
        <v>19930.977580000002</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120066.13</v>
      </c>
      <c r="D1179" s="2">
        <f>BILANCA!E174</f>
        <v>0</v>
      </c>
      <c r="E1179" s="2">
        <v>0</v>
      </c>
      <c r="F1179" s="2">
        <v>0</v>
      </c>
      <c r="G1179" s="3">
        <f t="shared" si="38"/>
        <v>20291.175970000004</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1245659.8099999998</v>
      </c>
      <c r="D1180" s="2">
        <f>BILANCA!E176</f>
        <v>1222019.02</v>
      </c>
      <c r="E1180" s="2">
        <v>0</v>
      </c>
      <c r="F1180" s="2">
        <v>0</v>
      </c>
      <c r="G1180" s="3">
        <f t="shared" si="38"/>
        <v>627248.63450000004</v>
      </c>
      <c r="H1180" s="3">
        <f t="shared" si="41"/>
        <v>0.21000000019557774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129059.90000000001</v>
      </c>
      <c r="D1181" s="2">
        <f>BILANCA!E177</f>
        <v>145292.37</v>
      </c>
      <c r="E1181" s="2">
        <v>0</v>
      </c>
      <c r="F1181" s="2">
        <v>0</v>
      </c>
      <c r="G1181" s="3">
        <f t="shared" si="38"/>
        <v>71759.233440000011</v>
      </c>
      <c r="H1181" s="3">
        <f t="shared" si="41"/>
        <v>0.46999999998661224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126094.33</v>
      </c>
      <c r="D1182" s="2">
        <f>BILANCA!E178</f>
        <v>140413.03</v>
      </c>
      <c r="E1182" s="2">
        <v>0</v>
      </c>
      <c r="F1182" s="2">
        <v>0</v>
      </c>
      <c r="G1182" s="3">
        <f t="shared" si="38"/>
        <v>69990.307079999999</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118189.97</v>
      </c>
      <c r="D1183" s="2">
        <f>BILANCA!E179</f>
        <v>132307.72</v>
      </c>
      <c r="E1183" s="2">
        <v>0</v>
      </c>
      <c r="F1183" s="2">
        <v>0</v>
      </c>
      <c r="G1183" s="3">
        <f t="shared" si="38"/>
        <v>66225.335930000001</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7904.36</v>
      </c>
      <c r="D1184" s="2">
        <f>BILANCA!E180</f>
        <v>7822.09</v>
      </c>
      <c r="E1184" s="2">
        <v>0</v>
      </c>
      <c r="F1184" s="2">
        <v>0</v>
      </c>
      <c r="G1184" s="3">
        <f t="shared" si="38"/>
        <v>4097.4459599999991</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283.22000000000003</v>
      </c>
      <c r="E1198" s="2">
        <v>0</v>
      </c>
      <c r="F1198" s="2">
        <v>0</v>
      </c>
      <c r="G1198" s="3">
        <f t="shared" si="38"/>
        <v>106.49072000000001</v>
      </c>
      <c r="H1198" s="3">
        <f t="shared" si="41"/>
        <v>0.22000000000002728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2965.57</v>
      </c>
      <c r="D1251" s="2">
        <f>BILANCA!E247</f>
        <v>4879.34</v>
      </c>
      <c r="E1251" s="2">
        <v>0</v>
      </c>
      <c r="F1251" s="2">
        <v>0</v>
      </c>
      <c r="G1251" s="3">
        <f>B1251/1000*C1251+B1251/500*D1251</f>
        <v>3066.5442499999999</v>
      </c>
      <c r="H1251" s="3">
        <f>ABS(C1251-ROUND(C1251,0))+ABS(D1251-ROUND(D1251,0))</f>
        <v>0.76999999999998181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1116599.9099999999</v>
      </c>
      <c r="D1255" s="2">
        <f>BILANCA!E251</f>
        <v>1076726.6499999999</v>
      </c>
      <c r="E1255" s="2">
        <v>0</v>
      </c>
      <c r="F1255" s="2">
        <v>0</v>
      </c>
      <c r="G1255" s="3">
        <f t="shared" si="38"/>
        <v>801163.0364499999</v>
      </c>
      <c r="H1255" s="3">
        <f t="shared" si="41"/>
        <v>0.44000000017695129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1098847.02</v>
      </c>
      <c r="D1256" s="2">
        <f>BILANCA!E252</f>
        <v>1083873.93</v>
      </c>
      <c r="E1256" s="2">
        <v>0</v>
      </c>
      <c r="F1256" s="2">
        <v>0</v>
      </c>
      <c r="G1256" s="3">
        <f t="shared" si="38"/>
        <v>803582.34048000001</v>
      </c>
      <c r="H1256" s="3">
        <f t="shared" si="41"/>
        <v>9.0000000083819032E-2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1098847.02</v>
      </c>
      <c r="D1257" s="2">
        <f>BILANCA!E253</f>
        <v>1083873.93</v>
      </c>
      <c r="E1257" s="2">
        <v>0</v>
      </c>
      <c r="F1257" s="2">
        <v>0</v>
      </c>
      <c r="G1257" s="3">
        <f t="shared" si="38"/>
        <v>806848.93536</v>
      </c>
      <c r="H1257" s="3">
        <f t="shared" si="41"/>
        <v>9.0000000083819032E-2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9263</v>
      </c>
      <c r="D1259" s="2">
        <f>BILANCA!E255</f>
        <v>-128640.81</v>
      </c>
      <c r="E1259" s="2">
        <v>0</v>
      </c>
      <c r="F1259" s="2">
        <v>0</v>
      </c>
      <c r="G1259" s="3">
        <f t="shared" si="38"/>
        <v>-61756.636379999996</v>
      </c>
      <c r="H1259" s="3">
        <f t="shared" si="41"/>
        <v>0.19000000000232831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25146.77</v>
      </c>
      <c r="D1260" s="2">
        <f>BILANCA!E256</f>
        <v>0</v>
      </c>
      <c r="E1260" s="2">
        <v>0</v>
      </c>
      <c r="F1260" s="2">
        <v>0</v>
      </c>
      <c r="G1260" s="3">
        <f t="shared" si="38"/>
        <v>6286.6925000000001</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25146.77</v>
      </c>
      <c r="D1261" s="2">
        <f>BILANCA!E257</f>
        <v>0</v>
      </c>
      <c r="E1261" s="2">
        <v>0</v>
      </c>
      <c r="F1261" s="2">
        <v>0</v>
      </c>
      <c r="G1261" s="3">
        <f t="shared" si="38"/>
        <v>6311.8392700000004</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15883.77</v>
      </c>
      <c r="D1264" s="2">
        <f>BILANCA!E260</f>
        <v>128640.81</v>
      </c>
      <c r="E1264" s="2">
        <v>0</v>
      </c>
      <c r="F1264" s="2">
        <v>0</v>
      </c>
      <c r="G1264" s="3">
        <f t="shared" si="38"/>
        <v>69384.009059999997</v>
      </c>
      <c r="H1264" s="3">
        <f t="shared" si="41"/>
        <v>0.42000000000189175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121640.39</v>
      </c>
      <c r="E1265" s="2">
        <v>0</v>
      </c>
      <c r="F1265" s="2">
        <v>0</v>
      </c>
      <c r="G1265" s="3">
        <f t="shared" si="38"/>
        <v>62036.598899999997</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15883.77</v>
      </c>
      <c r="D1266" s="2">
        <f>BILANCA!E262</f>
        <v>7000.42</v>
      </c>
      <c r="E1266" s="2">
        <v>0</v>
      </c>
      <c r="F1266" s="2">
        <v>0</v>
      </c>
      <c r="G1266" s="3">
        <f t="shared" si="38"/>
        <v>7650.4601600000005</v>
      </c>
      <c r="H1266" s="3">
        <f t="shared" si="41"/>
        <v>0.6499999999996362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8489.89</v>
      </c>
      <c r="D1278" s="2">
        <f>BILANCA!E274</f>
        <v>121493.53</v>
      </c>
      <c r="E1278" s="2">
        <v>0</v>
      </c>
      <c r="F1278" s="2">
        <v>0</v>
      </c>
      <c r="G1278" s="3">
        <f t="shared" si="38"/>
        <v>67395.8226</v>
      </c>
      <c r="H1278" s="3">
        <f t="shared" si="41"/>
        <v>0.58000000000174623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328.64</v>
      </c>
      <c r="D1281" s="2">
        <f>BILANCA!E277</f>
        <v>111862.59</v>
      </c>
      <c r="E1281" s="2">
        <v>0</v>
      </c>
      <c r="F1281" s="2">
        <v>0</v>
      </c>
      <c r="G1281" s="3">
        <f t="shared" si="48"/>
        <v>60718.585220000001</v>
      </c>
      <c r="H1281" s="3">
        <f t="shared" si="49"/>
        <v>0.7700000000035061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328.64</v>
      </c>
      <c r="D1287" s="2">
        <f>BILANCA!E283</f>
        <v>111862.59</v>
      </c>
      <c r="E1287" s="2">
        <v>0</v>
      </c>
      <c r="F1287" s="2">
        <v>0</v>
      </c>
      <c r="G1287" s="3">
        <f t="shared" si="48"/>
        <v>62062.908140000007</v>
      </c>
      <c r="H1287" s="3">
        <f t="shared" si="49"/>
        <v>0.7700000000035061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8161.25</v>
      </c>
      <c r="D1291" s="2">
        <f>BILANCA!E287</f>
        <v>9630.94</v>
      </c>
      <c r="E1291" s="2">
        <v>0</v>
      </c>
      <c r="F1291" s="2">
        <v>0</v>
      </c>
      <c r="G1291" s="3">
        <f t="shared" si="48"/>
        <v>7705.8995300000006</v>
      </c>
      <c r="H1291" s="3">
        <f t="shared" si="49"/>
        <v>0.30999999999949068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4954.22</v>
      </c>
      <c r="D1305" s="2">
        <f>BILANCA!E302</f>
        <v>5817.96</v>
      </c>
      <c r="E1305" s="2">
        <v>0</v>
      </c>
      <c r="F1305" s="2">
        <v>0</v>
      </c>
      <c r="G1305" s="3">
        <f t="shared" si="38"/>
        <v>4894.0913</v>
      </c>
      <c r="H1305" s="3">
        <f t="shared" si="41"/>
        <v>0.26000000000021828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20954.18</v>
      </c>
      <c r="D1306" s="2">
        <f>BILANCA!E303</f>
        <v>126054.77</v>
      </c>
      <c r="E1306" s="2">
        <v>0</v>
      </c>
      <c r="F1306" s="2">
        <v>0</v>
      </c>
      <c r="G1306" s="3">
        <f t="shared" si="38"/>
        <v>80826.861120000001</v>
      </c>
      <c r="H1306" s="3">
        <f t="shared" si="41"/>
        <v>0.4099999999962165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111533.57</v>
      </c>
      <c r="E1307" s="2">
        <v>0</v>
      </c>
      <c r="F1307" s="2">
        <v>0</v>
      </c>
      <c r="G1307" s="3">
        <f>B1307/1000*C1307+B1307/500*D1307</f>
        <v>66250.940579999995</v>
      </c>
      <c r="H1307" s="3">
        <f>ABS(C1307-ROUND(C1307,0))+ABS(D1307-ROUND(D1307,0))</f>
        <v>0.42999999999301508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2965.57</v>
      </c>
      <c r="D1311" s="2">
        <f>BILANCA!E308</f>
        <v>8652.14</v>
      </c>
      <c r="E1311" s="2">
        <v>0</v>
      </c>
      <c r="F1311" s="2">
        <v>0</v>
      </c>
      <c r="G1311" s="3">
        <f t="shared" si="52"/>
        <v>6101.2248499999987</v>
      </c>
      <c r="H1311" s="3">
        <f t="shared" si="41"/>
        <v>0.56999999999925421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15291.2</v>
      </c>
      <c r="D1338" s="2">
        <f>BILANCA!E335</f>
        <v>7999.42</v>
      </c>
      <c r="E1338" s="2">
        <v>0</v>
      </c>
      <c r="F1338" s="2">
        <v>0</v>
      </c>
      <c r="G1338" s="3">
        <f t="shared" si="52"/>
        <v>10263.13312</v>
      </c>
      <c r="H1338" s="3">
        <f t="shared" si="41"/>
        <v>0.62000000000080036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1605.95</v>
      </c>
      <c r="D1339" s="2">
        <f>BILANCA!E336</f>
        <v>0</v>
      </c>
      <c r="E1339" s="2">
        <v>0</v>
      </c>
      <c r="F1339" s="2">
        <v>0</v>
      </c>
      <c r="G1339" s="3">
        <f t="shared" si="52"/>
        <v>528.35755000000006</v>
      </c>
      <c r="H1339" s="3">
        <f t="shared" si="41"/>
        <v>4.9999999999954525E-2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124488.38</v>
      </c>
      <c r="D1340" s="2">
        <f>BILANCA!E337</f>
        <v>140413.03</v>
      </c>
      <c r="E1340" s="2">
        <v>0</v>
      </c>
      <c r="F1340" s="2">
        <v>0</v>
      </c>
      <c r="G1340" s="3">
        <f t="shared" si="52"/>
        <v>133753.76519999999</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2965.57</v>
      </c>
      <c r="D1383" s="2">
        <f>BILANCA!E380</f>
        <v>4879.34</v>
      </c>
      <c r="E1383" s="2">
        <v>0</v>
      </c>
      <c r="F1383" s="2">
        <v>0</v>
      </c>
      <c r="G1383" s="3">
        <f t="shared" si="59"/>
        <v>4746.1452500000005</v>
      </c>
      <c r="H1383" s="3">
        <f t="shared" si="60"/>
        <v>0.76999999999998181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1650137.16</v>
      </c>
      <c r="D1510" s="2">
        <f>'RAS-funkcijski'!E114</f>
        <v>1879364.47</v>
      </c>
      <c r="E1510" s="2">
        <v>0</v>
      </c>
      <c r="F1510" s="2">
        <v>0</v>
      </c>
      <c r="G1510" s="3">
        <f t="shared" si="52"/>
        <v>594975.27099999995</v>
      </c>
      <c r="H1510" s="3">
        <f t="shared" si="63"/>
        <v>0.62999999988824129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1569705.19</v>
      </c>
      <c r="D1511" s="2">
        <f>'RAS-funkcijski'!E115</f>
        <v>1805707.28</v>
      </c>
      <c r="E1511" s="2">
        <v>0</v>
      </c>
      <c r="F1511" s="2">
        <v>0</v>
      </c>
      <c r="G1511" s="3">
        <f t="shared" si="52"/>
        <v>575104.29224999994</v>
      </c>
      <c r="H1511" s="3">
        <f t="shared" si="63"/>
        <v>0.46999999997206032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1569705.19</v>
      </c>
      <c r="D1513" s="2">
        <f>'RAS-funkcijski'!E117</f>
        <v>1805707.28</v>
      </c>
      <c r="E1513" s="2">
        <v>0</v>
      </c>
      <c r="F1513" s="2">
        <v>0</v>
      </c>
      <c r="G1513" s="3">
        <f t="shared" si="52"/>
        <v>585466.53174999997</v>
      </c>
      <c r="H1513" s="3">
        <f t="shared" si="63"/>
        <v>0.46999999997206032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80431.97</v>
      </c>
      <c r="D1522" s="2">
        <f>'RAS-funkcijski'!E126</f>
        <v>73657.19</v>
      </c>
      <c r="E1522" s="2">
        <v>0</v>
      </c>
      <c r="F1522" s="2">
        <v>0</v>
      </c>
      <c r="G1522" s="3">
        <f t="shared" si="52"/>
        <v>27785.054700000001</v>
      </c>
      <c r="H1522" s="3">
        <f t="shared" si="63"/>
        <v>0.22000000000116415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1650137.16</v>
      </c>
      <c r="D1537" s="14">
        <f>'RAS-funkcijski'!E141</f>
        <v>1879364.47</v>
      </c>
      <c r="E1537" s="14">
        <v>0</v>
      </c>
      <c r="F1537" s="14">
        <v>0</v>
      </c>
      <c r="G1537" s="15">
        <f t="shared" si="52"/>
        <v>741014.6557</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22563.75</v>
      </c>
      <c r="D1538" s="7">
        <f>'P-VRIO'!E5</f>
        <v>45571.26</v>
      </c>
      <c r="E1538" s="7">
        <v>0</v>
      </c>
      <c r="F1538" s="7">
        <v>0</v>
      </c>
      <c r="G1538" s="8">
        <f t="shared" si="52"/>
        <v>113.70627</v>
      </c>
      <c r="H1538" s="8">
        <f t="shared" si="63"/>
        <v>0.51000000000203727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45571.26</v>
      </c>
      <c r="E1539" s="2">
        <v>0</v>
      </c>
      <c r="F1539" s="2">
        <v>0</v>
      </c>
      <c r="G1539" s="3">
        <f t="shared" si="52"/>
        <v>182.28504000000001</v>
      </c>
      <c r="H1539" s="3">
        <f t="shared" si="63"/>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45571.26</v>
      </c>
      <c r="E1540" s="2">
        <v>0</v>
      </c>
      <c r="F1540" s="2">
        <v>0</v>
      </c>
      <c r="G1540" s="3">
        <f t="shared" si="52"/>
        <v>273.42756000000003</v>
      </c>
      <c r="H1540" s="3">
        <f t="shared" si="63"/>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45571.26</v>
      </c>
      <c r="E1542" s="2">
        <v>0</v>
      </c>
      <c r="F1542" s="2">
        <v>0</v>
      </c>
      <c r="G1542" s="3">
        <f t="shared" si="52"/>
        <v>455.71260000000001</v>
      </c>
      <c r="H1542" s="3">
        <f t="shared" si="63"/>
        <v>0.26000000000203727</v>
      </c>
      <c r="I1542" s="11">
        <f t="shared" si="64"/>
        <v>118.48527600092841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22563.75</v>
      </c>
      <c r="D1555" s="2">
        <f>'P-VRIO'!E22</f>
        <v>0</v>
      </c>
      <c r="E1555" s="2">
        <v>0</v>
      </c>
      <c r="F1555" s="2">
        <v>0</v>
      </c>
      <c r="G1555" s="3">
        <f t="shared" si="52"/>
        <v>406.14749999999998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22563.75</v>
      </c>
      <c r="D1556" s="2">
        <f>'P-VRIO'!E23</f>
        <v>0</v>
      </c>
      <c r="E1556" s="2">
        <v>0</v>
      </c>
      <c r="F1556" s="2">
        <v>0</v>
      </c>
      <c r="G1556" s="3">
        <f t="shared" si="52"/>
        <v>428.71125000000001</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22563.75</v>
      </c>
      <c r="D1558" s="2">
        <f>'P-VRIO'!E25</f>
        <v>0</v>
      </c>
      <c r="E1558" s="2">
        <v>0</v>
      </c>
      <c r="F1558" s="2">
        <v>0</v>
      </c>
      <c r="G1558" s="3">
        <f t="shared" si="52"/>
        <v>473.83875</v>
      </c>
      <c r="H1558" s="3">
        <f t="shared" si="63"/>
        <v>0.25</v>
      </c>
      <c r="I1558" s="11">
        <f t="shared" si="66"/>
        <v>118.4596875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129059.9</v>
      </c>
      <c r="D1582" s="7"/>
      <c r="E1582" s="7">
        <v>0</v>
      </c>
      <c r="F1582" s="7">
        <v>0</v>
      </c>
      <c r="G1582" s="8">
        <f t="shared" ref="G1582:G1686" si="70">B1582/1000*C1582</f>
        <v>129.0599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1828073.54</v>
      </c>
      <c r="D1583" s="2">
        <v>0</v>
      </c>
      <c r="E1583" s="2">
        <v>0</v>
      </c>
      <c r="F1583" s="2">
        <v>0</v>
      </c>
      <c r="G1583" s="3">
        <f t="shared" si="70"/>
        <v>3656.1470800000002</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32501.200000000001</v>
      </c>
      <c r="D1584" s="2">
        <v>0</v>
      </c>
      <c r="E1584" s="2">
        <v>0</v>
      </c>
      <c r="F1584" s="2">
        <v>0</v>
      </c>
      <c r="G1584" s="3">
        <f t="shared" si="70"/>
        <v>97.503600000000006</v>
      </c>
      <c r="H1584" s="3">
        <f t="shared" si="71"/>
        <v>0.2000000000007276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1781360.05</v>
      </c>
      <c r="D1585" s="2">
        <v>0</v>
      </c>
      <c r="E1585" s="2">
        <v>0</v>
      </c>
      <c r="F1585" s="2">
        <v>0</v>
      </c>
      <c r="G1585" s="3">
        <f t="shared" si="70"/>
        <v>7125.4402</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1547808.33</v>
      </c>
      <c r="D1586" s="2">
        <v>0</v>
      </c>
      <c r="E1586" s="2">
        <v>0</v>
      </c>
      <c r="F1586" s="2">
        <v>0</v>
      </c>
      <c r="G1586" s="3">
        <f t="shared" si="70"/>
        <v>7739.0416500000001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221341.51</v>
      </c>
      <c r="D1587" s="2">
        <v>0</v>
      </c>
      <c r="E1587" s="2">
        <v>0</v>
      </c>
      <c r="F1587" s="2">
        <v>0</v>
      </c>
      <c r="G1587" s="3">
        <f t="shared" si="70"/>
        <v>1328.0490600000001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11512.71</v>
      </c>
      <c r="D1591" s="2">
        <v>0</v>
      </c>
      <c r="E1591" s="2">
        <v>0</v>
      </c>
      <c r="F1591" s="2">
        <v>0</v>
      </c>
      <c r="G1591" s="3">
        <f t="shared" si="70"/>
        <v>115.1271</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697.5</v>
      </c>
      <c r="D1592" s="2">
        <v>0</v>
      </c>
      <c r="E1592" s="2">
        <v>0</v>
      </c>
      <c r="F1592" s="2">
        <v>0</v>
      </c>
      <c r="G1592" s="3">
        <f t="shared" si="70"/>
        <v>7.6724999999999994</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14212.29</v>
      </c>
      <c r="D1594" s="2">
        <v>0</v>
      </c>
      <c r="E1594" s="2">
        <v>0</v>
      </c>
      <c r="F1594" s="2">
        <v>0</v>
      </c>
      <c r="G1594" s="3">
        <f t="shared" si="70"/>
        <v>184.75977</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1811841.07</v>
      </c>
      <c r="D1602" s="2">
        <v>0</v>
      </c>
      <c r="E1602" s="2">
        <v>0</v>
      </c>
      <c r="F1602" s="2">
        <v>0</v>
      </c>
      <c r="G1602" s="3">
        <f t="shared" si="70"/>
        <v>38048.662470000003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30587.43</v>
      </c>
      <c r="D1603" s="2">
        <v>0</v>
      </c>
      <c r="E1603" s="2">
        <v>0</v>
      </c>
      <c r="F1603" s="2">
        <v>0</v>
      </c>
      <c r="G1603" s="3">
        <f t="shared" si="70"/>
        <v>672.92345999999998</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1767041.35</v>
      </c>
      <c r="D1604" s="2">
        <v>0</v>
      </c>
      <c r="E1604" s="2">
        <v>0</v>
      </c>
      <c r="F1604" s="2">
        <v>0</v>
      </c>
      <c r="G1604" s="3">
        <f t="shared" si="70"/>
        <v>40641.951050000003</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1533690.58</v>
      </c>
      <c r="D1605" s="2">
        <v>0</v>
      </c>
      <c r="E1605" s="2">
        <v>0</v>
      </c>
      <c r="F1605" s="2">
        <v>0</v>
      </c>
      <c r="G1605" s="3">
        <f t="shared" si="70"/>
        <v>36808.573920000003</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221423.78</v>
      </c>
      <c r="D1606" s="2">
        <v>0</v>
      </c>
      <c r="E1606" s="2">
        <v>0</v>
      </c>
      <c r="F1606" s="2">
        <v>0</v>
      </c>
      <c r="G1606" s="3">
        <f t="shared" si="70"/>
        <v>5535.5945000000002</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11229.49</v>
      </c>
      <c r="D1610" s="2">
        <v>0</v>
      </c>
      <c r="E1610" s="2">
        <v>0</v>
      </c>
      <c r="F1610" s="2">
        <v>0</v>
      </c>
      <c r="G1610" s="3">
        <f t="shared" si="70"/>
        <v>325.65521000000001</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697.5</v>
      </c>
      <c r="D1611" s="2">
        <v>0</v>
      </c>
      <c r="E1611" s="2">
        <v>0</v>
      </c>
      <c r="F1611" s="2">
        <v>0</v>
      </c>
      <c r="G1611" s="3">
        <f t="shared" si="70"/>
        <v>20.925000000000001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14212.29</v>
      </c>
      <c r="D1613" s="2">
        <v>0</v>
      </c>
      <c r="E1613" s="2">
        <v>0</v>
      </c>
      <c r="F1613" s="2">
        <v>0</v>
      </c>
      <c r="G1613" s="3">
        <f t="shared" si="70"/>
        <v>454.79328000000004</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145292.36999999988</v>
      </c>
      <c r="D1621" s="2">
        <v>0</v>
      </c>
      <c r="E1621" s="2">
        <v>0</v>
      </c>
      <c r="F1621" s="2">
        <v>0</v>
      </c>
      <c r="G1621" s="3">
        <f t="shared" si="70"/>
        <v>5811.6947999999957</v>
      </c>
      <c r="H1621" s="3">
        <f t="shared" si="71"/>
        <v>0.36999999987892807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145292.37</v>
      </c>
      <c r="D1681" s="2">
        <v>0</v>
      </c>
      <c r="E1681" s="2">
        <v>0</v>
      </c>
      <c r="F1681" s="2">
        <v>0</v>
      </c>
      <c r="G1681" s="3">
        <f t="shared" si="70"/>
        <v>14529.237000000001</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5178.34</v>
      </c>
      <c r="D1682" s="2">
        <v>0</v>
      </c>
      <c r="E1682" s="2">
        <v>0</v>
      </c>
      <c r="F1682" s="2">
        <v>0</v>
      </c>
      <c r="G1682" s="3">
        <f t="shared" si="70"/>
        <v>523.01233999999999</v>
      </c>
      <c r="H1682" s="3">
        <f t="shared" si="71"/>
        <v>0.34000000000014552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140114.03</v>
      </c>
      <c r="D1683" s="2">
        <v>0</v>
      </c>
      <c r="E1683" s="2">
        <v>0</v>
      </c>
      <c r="F1683" s="2">
        <v>0</v>
      </c>
      <c r="G1683" s="3">
        <f t="shared" si="70"/>
        <v>14291.63106</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0"/>
      <c r="D2" s="5"/>
      <c r="E2" s="5"/>
      <c r="F2" s="5"/>
      <c r="G2" s="5"/>
      <c r="H2" s="5"/>
      <c r="I2" s="5"/>
      <c r="J2" s="5"/>
      <c r="K2" s="5"/>
      <c r="L2" s="5"/>
      <c r="M2" s="5"/>
      <c r="N2" s="5"/>
      <c r="O2" s="5"/>
      <c r="P2" s="5"/>
    </row>
    <row r="3" spans="1:16" ht="18.75" customHeight="1" x14ac:dyDescent="0.2">
      <c r="A3" s="222" t="s">
        <v>2021</v>
      </c>
      <c r="B3" s="411" t="s">
        <v>2022</v>
      </c>
      <c r="C3" s="400"/>
      <c r="D3" s="5"/>
      <c r="E3" s="5"/>
      <c r="F3" s="5"/>
      <c r="G3" s="5"/>
      <c r="H3" s="5"/>
      <c r="I3" s="5"/>
      <c r="J3" s="5"/>
      <c r="K3" s="5"/>
      <c r="L3" s="5"/>
      <c r="M3" s="5"/>
      <c r="N3" s="5"/>
      <c r="O3" s="5"/>
      <c r="P3" s="5"/>
    </row>
    <row r="4" spans="1:16" ht="37.5" hidden="1" customHeight="1" x14ac:dyDescent="0.2">
      <c r="A4" s="223" t="s">
        <v>2023</v>
      </c>
      <c r="B4" s="399" t="s">
        <v>2024</v>
      </c>
      <c r="C4" s="400"/>
      <c r="D4" s="5"/>
      <c r="E4" s="5"/>
      <c r="F4" s="5"/>
      <c r="G4" s="5"/>
      <c r="H4" s="5"/>
      <c r="I4" s="5"/>
      <c r="J4" s="5"/>
      <c r="K4" s="5"/>
      <c r="L4" s="5"/>
      <c r="M4" s="5"/>
      <c r="N4" s="5"/>
      <c r="O4" s="5"/>
      <c r="P4" s="5"/>
    </row>
    <row r="5" spans="1:16" ht="48" hidden="1" customHeight="1" x14ac:dyDescent="0.2">
      <c r="A5" s="223" t="s">
        <v>2023</v>
      </c>
      <c r="B5" s="399" t="s">
        <v>2025</v>
      </c>
      <c r="C5" s="400"/>
      <c r="D5" s="5"/>
      <c r="E5" s="5"/>
      <c r="F5" s="5"/>
      <c r="G5" s="5"/>
      <c r="H5" s="5"/>
      <c r="I5" s="5"/>
      <c r="J5" s="5"/>
      <c r="K5" s="5"/>
      <c r="L5" s="5"/>
      <c r="M5" s="5"/>
      <c r="N5" s="5"/>
      <c r="O5" s="5"/>
      <c r="P5" s="5"/>
    </row>
    <row r="6" spans="1:16" ht="59.25" hidden="1" customHeight="1" x14ac:dyDescent="0.2">
      <c r="A6" s="223" t="s">
        <v>2023</v>
      </c>
      <c r="B6" s="399" t="s">
        <v>2026</v>
      </c>
      <c r="C6" s="400"/>
      <c r="D6" s="5"/>
      <c r="E6" s="5"/>
      <c r="F6" s="5"/>
      <c r="G6" s="5"/>
      <c r="H6" s="5"/>
      <c r="I6" s="5"/>
      <c r="J6" s="5"/>
      <c r="K6" s="5"/>
      <c r="L6" s="5"/>
      <c r="M6" s="5"/>
      <c r="N6" s="5"/>
      <c r="O6" s="5"/>
      <c r="P6" s="5"/>
    </row>
    <row r="7" spans="1:16" ht="48" hidden="1" customHeight="1" x14ac:dyDescent="0.2">
      <c r="A7" s="223" t="s">
        <v>2027</v>
      </c>
      <c r="B7" s="399" t="s">
        <v>2028</v>
      </c>
      <c r="C7" s="400"/>
      <c r="D7" s="5"/>
      <c r="E7" s="5"/>
      <c r="F7" s="5"/>
      <c r="G7" s="5"/>
      <c r="H7" s="5"/>
      <c r="I7" s="5"/>
      <c r="J7" s="5"/>
      <c r="K7" s="5"/>
      <c r="L7" s="5"/>
      <c r="M7" s="5"/>
      <c r="N7" s="5"/>
      <c r="O7" s="5"/>
      <c r="P7" s="5"/>
    </row>
    <row r="8" spans="1:16" ht="41.25" hidden="1" customHeight="1" x14ac:dyDescent="0.2">
      <c r="A8" s="223" t="s">
        <v>2029</v>
      </c>
      <c r="B8" s="399" t="s">
        <v>2030</v>
      </c>
      <c r="C8" s="400"/>
      <c r="D8" s="5"/>
      <c r="E8" s="5"/>
      <c r="F8" s="5"/>
      <c r="G8" s="5"/>
      <c r="H8" s="5"/>
      <c r="I8" s="5"/>
      <c r="J8" s="5"/>
      <c r="K8" s="5"/>
      <c r="L8" s="5"/>
      <c r="M8" s="5"/>
      <c r="N8" s="5"/>
      <c r="O8" s="5"/>
      <c r="P8" s="5"/>
    </row>
    <row r="9" spans="1:16" ht="59.25" hidden="1" customHeight="1" x14ac:dyDescent="0.2">
      <c r="A9" s="223" t="s">
        <v>2031</v>
      </c>
      <c r="B9" s="399" t="s">
        <v>2032</v>
      </c>
      <c r="C9" s="400"/>
      <c r="D9" s="5"/>
      <c r="E9" s="5"/>
      <c r="F9" s="5"/>
      <c r="G9" s="5"/>
      <c r="H9" s="5"/>
      <c r="I9" s="5"/>
      <c r="J9" s="5"/>
      <c r="K9" s="5"/>
      <c r="L9" s="5"/>
      <c r="M9" s="5"/>
      <c r="N9" s="5"/>
      <c r="O9" s="5"/>
      <c r="P9" s="5"/>
    </row>
    <row r="10" spans="1:16" ht="61.5" hidden="1" customHeight="1" x14ac:dyDescent="0.2">
      <c r="A10" s="223" t="s">
        <v>2031</v>
      </c>
      <c r="B10" s="399" t="s">
        <v>2033</v>
      </c>
      <c r="C10" s="400"/>
      <c r="D10" s="5"/>
      <c r="E10" s="5"/>
      <c r="F10" s="5"/>
      <c r="G10" s="5"/>
      <c r="H10" s="5"/>
      <c r="I10" s="5"/>
      <c r="J10" s="5"/>
      <c r="K10" s="5"/>
      <c r="L10" s="5"/>
      <c r="M10" s="5"/>
      <c r="N10" s="5"/>
      <c r="O10" s="5"/>
      <c r="P10" s="5"/>
    </row>
    <row r="11" spans="1:16" ht="43.5" hidden="1" customHeight="1" x14ac:dyDescent="0.2">
      <c r="A11" s="223" t="s">
        <v>2031</v>
      </c>
      <c r="B11" s="399" t="s">
        <v>2034</v>
      </c>
      <c r="C11" s="400"/>
      <c r="D11" s="5"/>
      <c r="E11" s="5"/>
      <c r="F11" s="5"/>
      <c r="G11" s="5"/>
      <c r="H11" s="5"/>
      <c r="I11" s="5"/>
      <c r="J11" s="5"/>
      <c r="K11" s="5"/>
      <c r="L11" s="5"/>
      <c r="M11" s="5"/>
      <c r="N11" s="5"/>
      <c r="O11" s="5"/>
      <c r="P11" s="5"/>
    </row>
    <row r="12" spans="1:16" ht="27.75" hidden="1" customHeight="1" x14ac:dyDescent="0.2">
      <c r="A12" s="223" t="s">
        <v>2035</v>
      </c>
      <c r="B12" s="399" t="s">
        <v>2036</v>
      </c>
      <c r="C12" s="400"/>
      <c r="D12" s="5"/>
      <c r="E12" s="5"/>
      <c r="F12" s="5"/>
      <c r="G12" s="5"/>
      <c r="H12" s="5"/>
      <c r="I12" s="5"/>
      <c r="J12" s="5"/>
      <c r="K12" s="5"/>
      <c r="L12" s="5"/>
      <c r="M12" s="5"/>
      <c r="N12" s="5"/>
      <c r="O12" s="5"/>
      <c r="P12" s="5"/>
    </row>
    <row r="13" spans="1:16" ht="27.75" hidden="1" customHeight="1" x14ac:dyDescent="0.2">
      <c r="A13" s="223" t="s">
        <v>2037</v>
      </c>
      <c r="B13" s="399" t="s">
        <v>2038</v>
      </c>
      <c r="C13" s="400"/>
      <c r="D13" s="5"/>
      <c r="E13" s="5"/>
      <c r="F13" s="5"/>
      <c r="G13" s="5"/>
      <c r="H13" s="5"/>
      <c r="I13" s="5"/>
      <c r="J13" s="5"/>
      <c r="K13" s="5"/>
      <c r="L13" s="5"/>
      <c r="M13" s="5"/>
      <c r="N13" s="5"/>
      <c r="O13" s="5"/>
      <c r="P13" s="5"/>
    </row>
    <row r="14" spans="1:16" ht="45.75" hidden="1" customHeight="1" x14ac:dyDescent="0.2">
      <c r="A14" s="223" t="s">
        <v>2039</v>
      </c>
      <c r="B14" s="399" t="s">
        <v>2040</v>
      </c>
      <c r="C14" s="400"/>
      <c r="D14" s="5"/>
      <c r="E14" s="5"/>
      <c r="F14" s="5"/>
      <c r="G14" s="5"/>
      <c r="H14" s="5"/>
      <c r="I14" s="5"/>
      <c r="J14" s="5"/>
      <c r="K14" s="5"/>
      <c r="L14" s="5"/>
      <c r="M14" s="5"/>
      <c r="N14" s="5"/>
      <c r="O14" s="5"/>
      <c r="P14" s="5"/>
    </row>
    <row r="15" spans="1:16" ht="45.75" hidden="1" customHeight="1" x14ac:dyDescent="0.2">
      <c r="A15" s="223" t="s">
        <v>2041</v>
      </c>
      <c r="B15" s="399" t="s">
        <v>2042</v>
      </c>
      <c r="C15" s="400"/>
      <c r="D15" s="5"/>
      <c r="E15" s="5"/>
      <c r="F15" s="5"/>
      <c r="G15" s="5"/>
      <c r="H15" s="5"/>
      <c r="I15" s="5"/>
      <c r="J15" s="5"/>
      <c r="K15" s="5"/>
      <c r="L15" s="5"/>
      <c r="M15" s="5"/>
      <c r="N15" s="5"/>
      <c r="O15" s="5"/>
      <c r="P15" s="5"/>
    </row>
    <row r="16" spans="1:16" ht="51" hidden="1" customHeight="1" x14ac:dyDescent="0.2">
      <c r="A16" s="223" t="s">
        <v>2043</v>
      </c>
      <c r="B16" s="399" t="s">
        <v>2044</v>
      </c>
      <c r="C16" s="400"/>
      <c r="D16" s="5"/>
      <c r="E16" s="5"/>
      <c r="F16" s="5"/>
      <c r="G16" s="5"/>
      <c r="H16" s="5"/>
      <c r="I16" s="5"/>
      <c r="J16" s="5"/>
      <c r="K16" s="5"/>
      <c r="L16" s="5"/>
      <c r="M16" s="5"/>
      <c r="N16" s="5"/>
      <c r="O16" s="5"/>
      <c r="P16" s="5"/>
    </row>
    <row r="17" spans="1:16" ht="27.75" hidden="1" customHeight="1" x14ac:dyDescent="0.2">
      <c r="A17" s="223" t="s">
        <v>2045</v>
      </c>
      <c r="B17" s="399" t="s">
        <v>2046</v>
      </c>
      <c r="C17" s="400"/>
      <c r="D17" s="5"/>
      <c r="E17" s="5"/>
      <c r="F17" s="5"/>
      <c r="G17" s="5"/>
      <c r="H17" s="5"/>
      <c r="I17" s="5"/>
      <c r="J17" s="5"/>
      <c r="K17" s="5"/>
      <c r="L17" s="5"/>
      <c r="M17" s="5"/>
      <c r="N17" s="5"/>
      <c r="O17" s="5"/>
      <c r="P17" s="5"/>
    </row>
    <row r="18" spans="1:16" ht="27.75" hidden="1" customHeight="1" x14ac:dyDescent="0.2">
      <c r="A18" s="223" t="s">
        <v>2047</v>
      </c>
      <c r="B18" s="399" t="s">
        <v>2048</v>
      </c>
      <c r="C18" s="400"/>
      <c r="D18" s="5"/>
      <c r="E18" s="5"/>
      <c r="F18" s="5"/>
      <c r="G18" s="5"/>
      <c r="H18" s="5"/>
      <c r="I18" s="5"/>
      <c r="J18" s="5"/>
      <c r="K18" s="5"/>
      <c r="L18" s="5"/>
      <c r="M18" s="5"/>
      <c r="N18" s="5"/>
      <c r="O18" s="5"/>
      <c r="P18" s="5"/>
    </row>
    <row r="19" spans="1:16" ht="45" hidden="1" customHeight="1" x14ac:dyDescent="0.2">
      <c r="A19" s="223" t="s">
        <v>2047</v>
      </c>
      <c r="B19" s="399" t="s">
        <v>2049</v>
      </c>
      <c r="C19" s="400"/>
      <c r="D19" s="5"/>
      <c r="E19" s="5"/>
      <c r="F19" s="5"/>
      <c r="G19" s="5"/>
      <c r="H19" s="5"/>
      <c r="I19" s="5"/>
      <c r="J19" s="5"/>
      <c r="K19" s="5"/>
      <c r="L19" s="5"/>
      <c r="M19" s="5"/>
      <c r="N19" s="5"/>
      <c r="O19" s="5"/>
      <c r="P19" s="5"/>
    </row>
    <row r="20" spans="1:16" ht="45" hidden="1" customHeight="1" x14ac:dyDescent="0.2">
      <c r="A20" s="223" t="s">
        <v>2050</v>
      </c>
      <c r="B20" s="399" t="s">
        <v>2051</v>
      </c>
      <c r="C20" s="400"/>
      <c r="D20" s="5"/>
      <c r="E20" s="5"/>
      <c r="F20" s="5"/>
      <c r="G20" s="5"/>
      <c r="H20" s="5"/>
      <c r="I20" s="5"/>
      <c r="J20" s="5"/>
      <c r="K20" s="5"/>
      <c r="L20" s="5"/>
      <c r="M20" s="5"/>
      <c r="N20" s="5"/>
      <c r="O20" s="5"/>
      <c r="P20" s="5"/>
    </row>
    <row r="21" spans="1:16" ht="30" hidden="1" customHeight="1" x14ac:dyDescent="0.2">
      <c r="A21" s="223" t="s">
        <v>2052</v>
      </c>
      <c r="B21" s="399" t="s">
        <v>2053</v>
      </c>
      <c r="C21" s="400"/>
      <c r="D21" s="5"/>
      <c r="E21" s="5"/>
      <c r="F21" s="5"/>
      <c r="G21" s="5"/>
      <c r="H21" s="5"/>
      <c r="I21" s="5"/>
      <c r="J21" s="5"/>
      <c r="K21" s="5"/>
      <c r="L21" s="5"/>
      <c r="M21" s="5"/>
      <c r="N21" s="5"/>
      <c r="O21" s="5"/>
      <c r="P21" s="5"/>
    </row>
    <row r="22" spans="1:16" ht="30" hidden="1" customHeight="1" x14ac:dyDescent="0.2">
      <c r="A22" s="223" t="s">
        <v>2054</v>
      </c>
      <c r="B22" s="399" t="s">
        <v>2055</v>
      </c>
      <c r="C22" s="400"/>
      <c r="D22" s="5"/>
      <c r="E22" s="5"/>
      <c r="F22" s="5"/>
      <c r="G22" s="5"/>
      <c r="H22" s="5"/>
      <c r="I22" s="5"/>
      <c r="J22" s="5"/>
      <c r="K22" s="5"/>
      <c r="L22" s="5"/>
      <c r="M22" s="5"/>
      <c r="N22" s="5"/>
      <c r="O22" s="5"/>
      <c r="P22" s="5"/>
    </row>
    <row r="23" spans="1:16" ht="30" hidden="1" customHeight="1" x14ac:dyDescent="0.2">
      <c r="A23" s="223" t="s">
        <v>2056</v>
      </c>
      <c r="B23" s="399" t="s">
        <v>2057</v>
      </c>
      <c r="C23" s="400"/>
      <c r="D23" s="5"/>
      <c r="E23" s="5"/>
      <c r="F23" s="5"/>
      <c r="G23" s="5"/>
      <c r="H23" s="5"/>
      <c r="I23" s="5"/>
      <c r="J23" s="5"/>
      <c r="K23" s="5"/>
      <c r="L23" s="5"/>
      <c r="M23" s="5"/>
      <c r="N23" s="5"/>
      <c r="O23" s="5"/>
      <c r="P23" s="5"/>
    </row>
    <row r="24" spans="1:16" ht="30" hidden="1" customHeight="1" x14ac:dyDescent="0.2">
      <c r="A24" s="223" t="s">
        <v>2058</v>
      </c>
      <c r="B24" s="399" t="s">
        <v>2059</v>
      </c>
      <c r="C24" s="400"/>
      <c r="D24" s="5"/>
      <c r="E24" s="5"/>
      <c r="F24" s="5"/>
      <c r="G24" s="5"/>
      <c r="H24" s="5"/>
      <c r="I24" s="5"/>
      <c r="J24" s="5"/>
      <c r="K24" s="5"/>
      <c r="L24" s="5"/>
      <c r="M24" s="5"/>
      <c r="N24" s="5"/>
      <c r="O24" s="5"/>
      <c r="P24" s="5"/>
    </row>
    <row r="25" spans="1:16" ht="30" hidden="1" customHeight="1" x14ac:dyDescent="0.2">
      <c r="A25" s="223" t="s">
        <v>2060</v>
      </c>
      <c r="B25" s="399" t="s">
        <v>2061</v>
      </c>
      <c r="C25" s="400"/>
      <c r="D25" s="5"/>
      <c r="E25" s="5"/>
      <c r="F25" s="5"/>
      <c r="G25" s="5"/>
      <c r="H25" s="5"/>
      <c r="I25" s="5"/>
      <c r="J25" s="5"/>
      <c r="K25" s="5"/>
      <c r="L25" s="5"/>
      <c r="M25" s="5"/>
      <c r="N25" s="5"/>
      <c r="O25" s="5"/>
      <c r="P25" s="5"/>
    </row>
    <row r="26" spans="1:16" ht="30" hidden="1" customHeight="1" x14ac:dyDescent="0.2">
      <c r="A26" s="223" t="s">
        <v>2062</v>
      </c>
      <c r="B26" s="399" t="s">
        <v>2063</v>
      </c>
      <c r="C26" s="400"/>
      <c r="D26" s="5"/>
      <c r="E26" s="5"/>
      <c r="F26" s="5"/>
      <c r="G26" s="5"/>
      <c r="H26" s="5"/>
      <c r="I26" s="5"/>
      <c r="J26" s="5"/>
      <c r="K26" s="5"/>
      <c r="L26" s="5"/>
      <c r="M26" s="5"/>
      <c r="N26" s="5"/>
      <c r="O26" s="5"/>
      <c r="P26" s="5"/>
    </row>
    <row r="27" spans="1:16" ht="70.5" hidden="1" customHeight="1" x14ac:dyDescent="0.2">
      <c r="A27" s="223" t="s">
        <v>2064</v>
      </c>
      <c r="B27" s="399" t="s">
        <v>2065</v>
      </c>
      <c r="C27" s="400"/>
      <c r="D27" s="5"/>
      <c r="E27" s="5"/>
      <c r="F27" s="5"/>
      <c r="G27" s="5"/>
      <c r="H27" s="5"/>
      <c r="I27" s="5"/>
      <c r="J27" s="5"/>
      <c r="K27" s="5"/>
      <c r="L27" s="5"/>
      <c r="M27" s="5"/>
      <c r="N27" s="5"/>
      <c r="O27" s="5"/>
      <c r="P27" s="5"/>
    </row>
    <row r="28" spans="1:16" ht="48"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 hidden="1" customHeight="1" x14ac:dyDescent="0.2">
      <c r="A30" s="223" t="s">
        <v>2070</v>
      </c>
      <c r="B30" s="399" t="s">
        <v>2071</v>
      </c>
      <c r="C30" s="400"/>
      <c r="D30" s="5"/>
      <c r="E30" s="5"/>
      <c r="F30" s="5"/>
      <c r="G30" s="5"/>
      <c r="H30" s="5"/>
      <c r="I30" s="5"/>
      <c r="J30" s="5"/>
      <c r="K30" s="5"/>
      <c r="L30" s="5"/>
      <c r="M30" s="5"/>
      <c r="N30" s="5"/>
      <c r="O30" s="5"/>
      <c r="P30" s="5"/>
    </row>
    <row r="31" spans="1:16" ht="45" hidden="1" customHeight="1" x14ac:dyDescent="0.2">
      <c r="A31" s="223" t="s">
        <v>2072</v>
      </c>
      <c r="B31" s="399" t="s">
        <v>2073</v>
      </c>
      <c r="C31" s="400"/>
      <c r="D31" s="5"/>
      <c r="E31" s="5"/>
      <c r="F31" s="5"/>
      <c r="G31" s="5"/>
      <c r="H31" s="5"/>
      <c r="I31" s="5"/>
      <c r="J31" s="5"/>
      <c r="K31" s="5"/>
      <c r="L31" s="5"/>
      <c r="M31" s="5"/>
      <c r="N31" s="5"/>
      <c r="O31" s="5"/>
      <c r="P31" s="5"/>
    </row>
    <row r="32" spans="1:16" ht="45"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 hidden="1" customHeight="1" x14ac:dyDescent="0.2">
      <c r="A34" s="223" t="s">
        <v>2078</v>
      </c>
      <c r="B34" s="399" t="s">
        <v>2079</v>
      </c>
      <c r="C34" s="400"/>
      <c r="D34" s="5"/>
      <c r="E34" s="5"/>
      <c r="F34" s="5"/>
      <c r="G34" s="5"/>
      <c r="H34" s="5"/>
      <c r="I34" s="5"/>
      <c r="J34" s="5"/>
      <c r="K34" s="5"/>
      <c r="L34" s="5"/>
      <c r="M34" s="5"/>
      <c r="N34" s="5"/>
      <c r="O34" s="5"/>
      <c r="P34" s="5"/>
    </row>
    <row r="35" spans="1:16" ht="70.5" hidden="1" customHeight="1" x14ac:dyDescent="0.2">
      <c r="A35" s="223" t="s">
        <v>2080</v>
      </c>
      <c r="B35" s="399" t="s">
        <v>2081</v>
      </c>
      <c r="C35" s="400"/>
      <c r="D35" s="5"/>
      <c r="E35" s="5"/>
      <c r="F35" s="5"/>
      <c r="G35" s="5"/>
      <c r="H35" s="5"/>
      <c r="I35" s="5"/>
      <c r="J35" s="5"/>
      <c r="K35" s="5"/>
      <c r="L35" s="5"/>
      <c r="M35" s="5"/>
      <c r="N35" s="5"/>
      <c r="O35" s="5"/>
      <c r="P35" s="5"/>
    </row>
    <row r="36" spans="1:16" ht="45.75" hidden="1" customHeight="1" x14ac:dyDescent="0.2">
      <c r="A36" s="223" t="s">
        <v>2082</v>
      </c>
      <c r="B36" s="399" t="s">
        <v>2083</v>
      </c>
      <c r="C36" s="400"/>
      <c r="D36" s="5"/>
      <c r="E36" s="5"/>
      <c r="F36" s="5"/>
      <c r="G36" s="5"/>
      <c r="H36" s="5"/>
      <c r="I36" s="5"/>
      <c r="J36" s="5"/>
      <c r="K36" s="5"/>
      <c r="L36" s="5"/>
      <c r="M36" s="5"/>
      <c r="N36" s="5"/>
      <c r="O36" s="5"/>
      <c r="P36" s="5"/>
    </row>
    <row r="37" spans="1:16" ht="54.75" hidden="1" customHeight="1" x14ac:dyDescent="0.2">
      <c r="A37" s="223" t="s">
        <v>2084</v>
      </c>
      <c r="B37" s="399" t="s">
        <v>2085</v>
      </c>
      <c r="C37" s="400"/>
      <c r="D37" s="5"/>
      <c r="E37" s="5"/>
      <c r="F37" s="5"/>
      <c r="G37" s="5"/>
      <c r="H37" s="5"/>
      <c r="I37" s="5"/>
      <c r="J37" s="5"/>
      <c r="K37" s="5"/>
      <c r="L37" s="5"/>
      <c r="M37" s="5"/>
      <c r="N37" s="5"/>
      <c r="O37" s="5"/>
      <c r="P37" s="5"/>
    </row>
    <row r="38" spans="1:16" ht="37.5" hidden="1" customHeight="1" x14ac:dyDescent="0.2">
      <c r="A38" s="223" t="s">
        <v>2086</v>
      </c>
      <c r="B38" s="399" t="s">
        <v>2087</v>
      </c>
      <c r="C38" s="400"/>
      <c r="D38" s="5"/>
      <c r="E38" s="5"/>
      <c r="F38" s="5"/>
      <c r="G38" s="5"/>
      <c r="H38" s="5"/>
      <c r="I38" s="5"/>
      <c r="J38" s="5"/>
      <c r="K38" s="5"/>
      <c r="L38" s="5"/>
      <c r="M38" s="5"/>
      <c r="N38" s="5"/>
      <c r="O38" s="5"/>
      <c r="P38" s="5"/>
    </row>
    <row r="39" spans="1:16" ht="61.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 hidden="1" customHeight="1" x14ac:dyDescent="0.2">
      <c r="A41" s="223" t="s">
        <v>2092</v>
      </c>
      <c r="B41" s="399" t="s">
        <v>2093</v>
      </c>
      <c r="C41" s="400"/>
      <c r="D41" s="5"/>
      <c r="E41" s="5"/>
      <c r="F41" s="5"/>
      <c r="G41" s="5"/>
      <c r="H41" s="5"/>
      <c r="I41" s="5"/>
      <c r="J41" s="5"/>
      <c r="K41" s="5"/>
      <c r="L41" s="5"/>
      <c r="M41" s="5"/>
      <c r="N41" s="5"/>
      <c r="O41" s="5"/>
      <c r="P41" s="5"/>
    </row>
    <row r="42" spans="1:16" ht="57.75" hidden="1" customHeight="1" x14ac:dyDescent="0.2">
      <c r="A42" s="223" t="s">
        <v>2094</v>
      </c>
      <c r="B42" s="399" t="s">
        <v>2095</v>
      </c>
      <c r="C42" s="400"/>
      <c r="D42" s="5"/>
      <c r="E42" s="5"/>
      <c r="F42" s="5"/>
      <c r="G42" s="5"/>
      <c r="H42" s="5"/>
      <c r="I42" s="5"/>
      <c r="J42" s="5"/>
      <c r="K42" s="5"/>
      <c r="L42" s="5"/>
      <c r="M42" s="5"/>
      <c r="N42" s="5"/>
      <c r="O42" s="5"/>
      <c r="P42" s="5"/>
    </row>
    <row r="43" spans="1:16" ht="84" hidden="1" customHeight="1" x14ac:dyDescent="0.2">
      <c r="A43" s="223" t="s">
        <v>2096</v>
      </c>
      <c r="B43" s="399" t="s">
        <v>2097</v>
      </c>
      <c r="C43" s="400"/>
      <c r="D43" s="5"/>
      <c r="E43" s="5"/>
      <c r="F43" s="5"/>
      <c r="G43" s="5"/>
      <c r="H43" s="5"/>
      <c r="I43" s="5"/>
      <c r="J43" s="5"/>
      <c r="K43" s="5"/>
      <c r="L43" s="5"/>
      <c r="M43" s="5"/>
      <c r="N43" s="5"/>
      <c r="O43" s="5"/>
      <c r="P43" s="5"/>
    </row>
    <row r="44" spans="1:16" ht="48"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 hidden="1" customHeight="1" x14ac:dyDescent="0.2">
      <c r="A46" s="223" t="s">
        <v>2102</v>
      </c>
      <c r="B46" s="404" t="s">
        <v>2103</v>
      </c>
      <c r="C46" s="400"/>
      <c r="D46" s="5"/>
      <c r="E46" s="5"/>
      <c r="F46" s="5"/>
      <c r="G46" s="5"/>
      <c r="H46" s="5"/>
      <c r="I46" s="5"/>
      <c r="J46" s="5"/>
      <c r="K46" s="5"/>
      <c r="L46" s="5"/>
      <c r="M46" s="5"/>
      <c r="N46" s="5"/>
      <c r="O46" s="5"/>
      <c r="P46" s="5"/>
    </row>
    <row r="47" spans="1:16" ht="66" hidden="1" customHeight="1" x14ac:dyDescent="0.2">
      <c r="A47" s="39" t="s">
        <v>2104</v>
      </c>
      <c r="B47" s="405" t="s">
        <v>2105</v>
      </c>
      <c r="C47" s="405"/>
      <c r="D47" s="5"/>
      <c r="E47" s="5"/>
      <c r="F47" s="5"/>
      <c r="G47" s="5"/>
      <c r="H47" s="5"/>
      <c r="I47" s="5"/>
      <c r="J47" s="5"/>
      <c r="K47" s="5"/>
      <c r="L47" s="5"/>
      <c r="M47" s="5"/>
      <c r="N47" s="5"/>
      <c r="O47" s="5"/>
      <c r="P47" s="5"/>
    </row>
    <row r="48" spans="1:16" ht="123.75" customHeight="1" x14ac:dyDescent="0.2">
      <c r="A48" s="202" t="s">
        <v>2106</v>
      </c>
      <c r="B48" s="403" t="s">
        <v>2107</v>
      </c>
      <c r="C48" s="402"/>
      <c r="D48" s="5"/>
      <c r="E48" s="5"/>
      <c r="F48" s="5"/>
      <c r="G48" s="5"/>
      <c r="H48" s="5"/>
      <c r="I48" s="5"/>
      <c r="J48" s="5"/>
      <c r="K48" s="5"/>
      <c r="L48" s="5"/>
      <c r="M48" s="5"/>
      <c r="N48" s="5"/>
      <c r="O48" s="5"/>
      <c r="P48" s="5"/>
    </row>
    <row r="49" spans="1:16" ht="34.5" customHeight="1" x14ac:dyDescent="0.2">
      <c r="A49" s="202" t="s">
        <v>2108</v>
      </c>
      <c r="B49" s="401" t="s">
        <v>2109</v>
      </c>
      <c r="C49" s="402"/>
      <c r="D49" s="5"/>
      <c r="E49" s="5"/>
      <c r="F49" s="5"/>
      <c r="G49" s="5"/>
      <c r="H49" s="5"/>
      <c r="I49" s="5"/>
      <c r="J49" s="5"/>
      <c r="K49" s="5"/>
      <c r="L49" s="5"/>
      <c r="M49" s="5"/>
      <c r="N49" s="5"/>
      <c r="O49" s="5"/>
      <c r="P49" s="5"/>
    </row>
    <row r="50" spans="1:16" ht="34.5" customHeight="1" x14ac:dyDescent="0.2">
      <c r="A50" s="202" t="s">
        <v>2110</v>
      </c>
      <c r="B50" s="401" t="s">
        <v>2111</v>
      </c>
      <c r="C50" s="402"/>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06" t="s">
        <v>2117</v>
      </c>
      <c r="C53" s="407"/>
      <c r="D53" s="5"/>
      <c r="E53" s="5"/>
      <c r="F53" s="5"/>
      <c r="G53" s="5"/>
      <c r="H53" s="5"/>
      <c r="I53" s="5"/>
      <c r="J53" s="5"/>
      <c r="K53" s="5"/>
      <c r="L53" s="5"/>
      <c r="M53" s="5"/>
      <c r="N53" s="5"/>
      <c r="O53" s="5"/>
      <c r="P53" s="5"/>
    </row>
    <row r="54" spans="1:16" ht="31.5" customHeight="1" x14ac:dyDescent="0.2">
      <c r="A54" s="224" t="s">
        <v>2118</v>
      </c>
      <c r="B54" s="406" t="s">
        <v>2119</v>
      </c>
      <c r="C54" s="407"/>
      <c r="D54" s="5"/>
      <c r="E54" s="5"/>
      <c r="F54" s="5"/>
      <c r="G54" s="5"/>
      <c r="H54" s="5"/>
      <c r="I54" s="5"/>
      <c r="J54" s="5"/>
      <c r="K54" s="5"/>
      <c r="L54" s="5"/>
      <c r="M54" s="5"/>
      <c r="N54" s="5"/>
      <c r="O54" s="5"/>
      <c r="P54" s="5"/>
    </row>
    <row r="55" spans="1:16" ht="54.6" customHeight="1" x14ac:dyDescent="0.2">
      <c r="A55" s="224" t="s">
        <v>2120</v>
      </c>
      <c r="B55" s="406" t="s">
        <v>2121</v>
      </c>
      <c r="C55" s="407"/>
      <c r="D55" s="5"/>
      <c r="E55" s="5"/>
      <c r="F55" s="5"/>
      <c r="G55" s="5"/>
      <c r="H55" s="5"/>
      <c r="I55" s="5"/>
      <c r="J55" s="5"/>
      <c r="K55" s="5"/>
      <c r="L55" s="5"/>
      <c r="M55" s="5"/>
      <c r="N55" s="5"/>
      <c r="O55" s="5"/>
      <c r="P55" s="5"/>
    </row>
    <row r="56" spans="1:16" ht="54.6" customHeight="1" x14ac:dyDescent="0.2">
      <c r="A56" s="224" t="s">
        <v>2122</v>
      </c>
      <c r="B56" s="406" t="s">
        <v>2123</v>
      </c>
      <c r="C56" s="407"/>
      <c r="D56" s="5"/>
      <c r="E56" s="5"/>
      <c r="F56" s="5"/>
      <c r="G56" s="5"/>
      <c r="H56" s="5"/>
      <c r="I56" s="5"/>
      <c r="J56" s="5"/>
      <c r="K56" s="5"/>
      <c r="L56" s="5"/>
      <c r="M56" s="5"/>
      <c r="N56" s="5"/>
      <c r="O56" s="5"/>
      <c r="P56" s="5"/>
    </row>
    <row r="57" spans="1:16" ht="54" customHeight="1" x14ac:dyDescent="0.2">
      <c r="A57" s="224" t="s">
        <v>2124</v>
      </c>
      <c r="B57" s="406" t="s">
        <v>2125</v>
      </c>
      <c r="C57" s="407"/>
      <c r="D57" s="5"/>
      <c r="E57" s="5"/>
      <c r="F57" s="5"/>
      <c r="G57" s="5"/>
      <c r="H57" s="5"/>
      <c r="I57" s="5"/>
      <c r="J57" s="5"/>
      <c r="K57" s="5"/>
      <c r="L57" s="5"/>
      <c r="M57" s="5"/>
      <c r="N57" s="5"/>
      <c r="O57" s="5"/>
      <c r="P57" s="5"/>
    </row>
    <row r="58" spans="1:16" ht="31.15" customHeight="1" x14ac:dyDescent="0.2">
      <c r="A58" s="270" t="s">
        <v>2126</v>
      </c>
      <c r="B58" s="397" t="s">
        <v>2127</v>
      </c>
      <c r="C58" s="398"/>
      <c r="D58" s="5"/>
      <c r="E58" s="5"/>
      <c r="F58" s="5"/>
      <c r="G58" s="5"/>
      <c r="H58" s="5"/>
      <c r="I58" s="5"/>
      <c r="J58" s="5"/>
      <c r="K58" s="5"/>
      <c r="L58" s="5"/>
      <c r="M58" s="5"/>
      <c r="N58" s="5"/>
      <c r="O58" s="5"/>
      <c r="P58" s="5"/>
    </row>
    <row r="59" spans="1:16" ht="46.5" customHeight="1" x14ac:dyDescent="0.2">
      <c r="A59" s="301" t="s">
        <v>2128</v>
      </c>
      <c r="B59" s="412" t="s">
        <v>2129</v>
      </c>
      <c r="C59" s="413"/>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10895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3"/>
      <c r="F8" s="347" t="s">
        <v>1979</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3"/>
      <c r="F9" s="361" t="s">
        <v>1980</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3"/>
      <c r="F10" s="347" t="s">
        <v>1981</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3"/>
      <c r="F11" s="359" t="s">
        <v>1982</v>
      </c>
      <c r="G11" s="360"/>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3"/>
      <c r="F12" s="357" t="s">
        <v>1983</v>
      </c>
      <c r="G12" s="358"/>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3"/>
      <c r="F13" s="330" t="s">
        <v>1987</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1976</v>
      </c>
      <c r="B17" s="337" t="str">
        <f>'PR-RAS'!B6</f>
        <v>PRIHODI POSLOVANJA (šifre 61+62+63+64+65+66+67+68)</v>
      </c>
      <c r="C17" s="338"/>
      <c r="D17" s="338"/>
      <c r="E17" s="338"/>
      <c r="F17" s="339"/>
      <c r="G17" s="28" t="str">
        <f>'PR-RAS'!C6</f>
        <v>6</v>
      </c>
      <c r="H17" s="275">
        <f>'PR-RAS'!D6</f>
        <v>1643272.8900000001</v>
      </c>
      <c r="I17" s="275">
        <f>'PR-RAS'!E6</f>
        <v>1741460.6600000001</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1621839.59</v>
      </c>
      <c r="I18" s="275">
        <f>'PR-RAS'!E152</f>
        <v>1865152.18</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9262.9999999999818</v>
      </c>
      <c r="I19" s="275">
        <f>'PR-RAS'!E649</f>
        <v>0</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128640.80999999982</v>
      </c>
      <c r="J20" s="5"/>
      <c r="K20" s="5"/>
      <c r="L20" s="5"/>
      <c r="M20" s="5"/>
      <c r="N20" s="5"/>
      <c r="O20" s="5"/>
      <c r="P20" s="5"/>
      <c r="Q20" s="5"/>
      <c r="R20" s="5"/>
      <c r="S20" s="5"/>
      <c r="T20" s="5"/>
      <c r="U20" s="5"/>
      <c r="V20" s="5"/>
      <c r="W20" s="5"/>
    </row>
    <row r="21" spans="1:23" ht="29.25" customHeight="1" x14ac:dyDescent="0.2">
      <c r="A21" s="200" t="s">
        <v>1988</v>
      </c>
      <c r="B21" s="334" t="s">
        <v>8</v>
      </c>
      <c r="C21" s="335"/>
      <c r="D21" s="335"/>
      <c r="E21" s="335"/>
      <c r="F21" s="33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4" t="s">
        <v>1979</v>
      </c>
      <c r="B22" s="337" t="str">
        <f>BILANCA!B7</f>
        <v>Nefinancijska imovina (šifre 01+02+03+04+05+06)</v>
      </c>
      <c r="C22" s="338"/>
      <c r="D22" s="338"/>
      <c r="E22" s="338"/>
      <c r="F22" s="339"/>
      <c r="G22" s="126" t="str">
        <f>BILANCA!C7</f>
        <v>B002</v>
      </c>
      <c r="H22" s="275">
        <f>BILANCA!D7</f>
        <v>1098847.02</v>
      </c>
      <c r="I22" s="275">
        <f>BILANCA!E7</f>
        <v>1083873.93</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146812.79</v>
      </c>
      <c r="I23" s="275">
        <f>BILANCA!E69</f>
        <v>138145.08999999997</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129059.90000000001</v>
      </c>
      <c r="I24" s="275">
        <f>BILANCA!E177</f>
        <v>145292.37</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1116599.9099999999</v>
      </c>
      <c r="I25" s="275">
        <f>BILANCA!E251</f>
        <v>1076726.6499999999</v>
      </c>
      <c r="J25" s="5"/>
      <c r="K25" s="5"/>
      <c r="L25" s="5"/>
      <c r="M25" s="5"/>
      <c r="N25" s="5"/>
      <c r="O25" s="5"/>
      <c r="P25" s="5"/>
      <c r="Q25" s="5"/>
      <c r="R25" s="5"/>
      <c r="S25" s="5"/>
      <c r="T25" s="5"/>
      <c r="U25" s="5"/>
      <c r="V25" s="5"/>
      <c r="W25" s="5"/>
    </row>
    <row r="26" spans="1:23" ht="48" x14ac:dyDescent="0.2">
      <c r="A26" s="200" t="s">
        <v>1988</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1991</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1650137.16</v>
      </c>
      <c r="I30" s="275">
        <f>'RAS-funkcijski'!E114</f>
        <v>1879364.47</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1650137.16</v>
      </c>
      <c r="I31" s="275">
        <f>'RAS-funkcijski'!E141</f>
        <v>1879364.47</v>
      </c>
      <c r="J31" s="5"/>
      <c r="K31" s="5"/>
      <c r="L31" s="5"/>
      <c r="M31" s="5"/>
      <c r="N31" s="5"/>
      <c r="O31" s="5"/>
      <c r="P31" s="5"/>
      <c r="Q31" s="5"/>
      <c r="R31" s="5"/>
      <c r="S31" s="5"/>
      <c r="T31" s="5"/>
      <c r="U31" s="5"/>
      <c r="V31" s="5"/>
      <c r="W31" s="5"/>
    </row>
    <row r="32" spans="1:23" ht="29.25" customHeight="1" x14ac:dyDescent="0.2">
      <c r="A32" s="200" t="s">
        <v>1988</v>
      </c>
      <c r="B32" s="334" t="s">
        <v>8</v>
      </c>
      <c r="C32" s="335"/>
      <c r="D32" s="335"/>
      <c r="E32" s="335"/>
      <c r="F32" s="33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4" t="s">
        <v>1981</v>
      </c>
      <c r="B33" s="351" t="str">
        <f>'P-VRIO'!B5</f>
        <v>Promjene u vrijednosti i obujmu imovine (šifre 91511+91512)</v>
      </c>
      <c r="C33" s="338"/>
      <c r="D33" s="338"/>
      <c r="E33" s="338"/>
      <c r="F33" s="339"/>
      <c r="G33" s="126" t="str">
        <f>'P-VRIO'!C5</f>
        <v>9151</v>
      </c>
      <c r="H33" s="275">
        <f>'P-VRIO'!D5</f>
        <v>22563.75</v>
      </c>
      <c r="I33" s="275">
        <f>'P-VRIO'!E5</f>
        <v>45571.26</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22563.75</v>
      </c>
      <c r="I34" s="275">
        <f>'P-VRIO'!E22</f>
        <v>0</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4" t="s">
        <v>8</v>
      </c>
      <c r="C37" s="335"/>
      <c r="D37" s="335"/>
      <c r="E37" s="335"/>
      <c r="F37" s="33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4" t="s">
        <v>1982</v>
      </c>
      <c r="B38" s="337" t="str">
        <f>OBVEZE!B5</f>
        <v>Stanje obveza 1. siječnja (=stanju obveza iz Izvještaja o obvezama na 31. prosinca prethodne godine)</v>
      </c>
      <c r="C38" s="338"/>
      <c r="D38" s="338"/>
      <c r="E38" s="338"/>
      <c r="F38" s="339"/>
      <c r="G38" s="126" t="str">
        <f>OBVEZE!C5</f>
        <v>V001</v>
      </c>
      <c r="H38" s="275">
        <f>OBVEZE!D5</f>
        <v>129059.9</v>
      </c>
      <c r="I38" s="275" t="s">
        <v>1994</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1994</v>
      </c>
      <c r="I39" s="275">
        <f>OBVEZE!D44</f>
        <v>145292.36999999988</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1994</v>
      </c>
      <c r="I41" s="276">
        <f>OBVEZE!D104</f>
        <v>145292.37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0" zoomScaleNormal="100" workbookViewId="0">
      <selection activeCell="E172" sqref="E1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1643272.8900000001</v>
      </c>
      <c r="E6" s="60">
        <f>E7+E43+E49+E82+E106+E125+E134+E140</f>
        <v>1741460.6600000001</v>
      </c>
      <c r="F6" s="45">
        <f t="shared" ref="F6:F132" si="0">IF(D6&lt;&gt;0,IF(E6/D6&gt;=100,"&gt;&gt;100",E6/D6*100),"-")</f>
        <v>105.97513478117442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1318127.33</v>
      </c>
      <c r="E49" s="60">
        <f>E50+E53+E58+E61+E64+E68+E71+E74+E77</f>
        <v>1402275.3800000001</v>
      </c>
      <c r="F49" s="45">
        <f t="shared" si="0"/>
        <v>106.38390905679802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1318127.33</v>
      </c>
      <c r="E68" s="60">
        <f t="shared" si="11"/>
        <v>1402275.3800000001</v>
      </c>
      <c r="F68" s="45">
        <f t="shared" si="0"/>
        <v>106.38390905679802</v>
      </c>
    </row>
    <row r="69" spans="1:6" ht="12.75" customHeight="1" x14ac:dyDescent="0.2">
      <c r="A69" s="63" t="s">
        <v>141</v>
      </c>
      <c r="B69" s="64" t="s">
        <v>142</v>
      </c>
      <c r="C69" s="247" t="s">
        <v>141</v>
      </c>
      <c r="D69" s="194">
        <v>1311177.53</v>
      </c>
      <c r="E69" s="194">
        <v>1395527.51</v>
      </c>
      <c r="F69" s="45">
        <f t="shared" si="0"/>
        <v>106.43314715742574</v>
      </c>
    </row>
    <row r="70" spans="1:6" ht="24" x14ac:dyDescent="0.2">
      <c r="A70" s="63" t="s">
        <v>143</v>
      </c>
      <c r="B70" s="64" t="s">
        <v>144</v>
      </c>
      <c r="C70" s="247" t="s">
        <v>143</v>
      </c>
      <c r="D70" s="194">
        <v>6949.8</v>
      </c>
      <c r="E70" s="194">
        <v>6747.87</v>
      </c>
      <c r="F70" s="45">
        <f t="shared" si="0"/>
        <v>97.09444876111543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59747.42</v>
      </c>
      <c r="E106" s="60">
        <f>E107+E112+E120+E124</f>
        <v>61383.54</v>
      </c>
      <c r="F106" s="45">
        <f t="shared" si="0"/>
        <v>102.73839439426841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59747.42</v>
      </c>
      <c r="E112" s="60">
        <f t="shared" si="20"/>
        <v>61383.54</v>
      </c>
      <c r="F112" s="45">
        <f t="shared" si="0"/>
        <v>102.73839439426841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59747.42</v>
      </c>
      <c r="E117" s="194">
        <v>61383.54</v>
      </c>
      <c r="F117" s="45">
        <f t="shared" si="0"/>
        <v>102.73839439426841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5000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5000</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5000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260398.14</v>
      </c>
      <c r="E134" s="60">
        <f t="shared" si="25"/>
        <v>277801.74</v>
      </c>
      <c r="F134" s="45">
        <f t="shared" ref="F134:F229" si="26">IF(D134&lt;&gt;0,IF(E134/D134&gt;=100,"&gt;&gt;100",E134/D134*100),"-")</f>
        <v>106.68345787723368</v>
      </c>
    </row>
    <row r="135" spans="1:6" ht="24" x14ac:dyDescent="0.2">
      <c r="A135" s="63">
        <v>671</v>
      </c>
      <c r="B135" s="182" t="s">
        <v>273</v>
      </c>
      <c r="C135" s="247" t="s">
        <v>274</v>
      </c>
      <c r="D135" s="60">
        <f t="shared" ref="D135:E135" si="27">SUM(D136:D138)</f>
        <v>260398.14</v>
      </c>
      <c r="E135" s="60">
        <f t="shared" si="27"/>
        <v>277801.74</v>
      </c>
      <c r="F135" s="45">
        <f t="shared" si="26"/>
        <v>106.68345787723368</v>
      </c>
    </row>
    <row r="136" spans="1:6" ht="12.75" customHeight="1" x14ac:dyDescent="0.2">
      <c r="A136" s="63">
        <v>6711</v>
      </c>
      <c r="B136" s="65" t="s">
        <v>275</v>
      </c>
      <c r="C136" s="247" t="s">
        <v>276</v>
      </c>
      <c r="D136" s="194">
        <v>259934.14</v>
      </c>
      <c r="E136" s="194">
        <v>277337.74</v>
      </c>
      <c r="F136" s="45">
        <f t="shared" si="26"/>
        <v>106.69538830105193</v>
      </c>
    </row>
    <row r="137" spans="1:6" ht="24" x14ac:dyDescent="0.2">
      <c r="A137" s="63">
        <v>6712</v>
      </c>
      <c r="B137" s="182" t="s">
        <v>277</v>
      </c>
      <c r="C137" s="247" t="s">
        <v>278</v>
      </c>
      <c r="D137" s="194">
        <v>464</v>
      </c>
      <c r="E137" s="194">
        <v>464</v>
      </c>
      <c r="F137" s="45">
        <f t="shared" si="26"/>
        <v>100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1621839.59</v>
      </c>
      <c r="E152" s="60">
        <f>E153+E164+E202+E221+E230+E262+E273</f>
        <v>1865152.18</v>
      </c>
      <c r="F152" s="45">
        <f t="shared" si="26"/>
        <v>115.00225987207526</v>
      </c>
    </row>
    <row r="153" spans="1:6" ht="12.75" customHeight="1" x14ac:dyDescent="0.2">
      <c r="A153" s="63">
        <v>31</v>
      </c>
      <c r="B153" s="64" t="s">
        <v>308</v>
      </c>
      <c r="C153" s="247" t="s">
        <v>3</v>
      </c>
      <c r="D153" s="60">
        <f t="shared" ref="D153:E153" si="30">D154+D159+D160</f>
        <v>1397979.6300000001</v>
      </c>
      <c r="E153" s="60">
        <f t="shared" si="30"/>
        <v>1629724.3</v>
      </c>
      <c r="F153" s="45">
        <f t="shared" si="26"/>
        <v>116.57711350200431</v>
      </c>
    </row>
    <row r="154" spans="1:6" ht="12.75" customHeight="1" x14ac:dyDescent="0.2">
      <c r="A154" s="63">
        <v>311</v>
      </c>
      <c r="B154" s="64" t="s">
        <v>309</v>
      </c>
      <c r="C154" s="247" t="s">
        <v>310</v>
      </c>
      <c r="D154" s="60">
        <f t="shared" ref="D154:E154" si="31">SUM(D155:D158)</f>
        <v>1157776.81</v>
      </c>
      <c r="E154" s="60">
        <f t="shared" si="31"/>
        <v>1352287.6900000002</v>
      </c>
      <c r="F154" s="45">
        <f t="shared" si="26"/>
        <v>116.80037795885721</v>
      </c>
    </row>
    <row r="155" spans="1:6" ht="12.75" customHeight="1" x14ac:dyDescent="0.2">
      <c r="A155" s="63">
        <v>3111</v>
      </c>
      <c r="B155" s="64" t="s">
        <v>311</v>
      </c>
      <c r="C155" s="247" t="s">
        <v>312</v>
      </c>
      <c r="D155" s="194">
        <v>1137721.24</v>
      </c>
      <c r="E155" s="194">
        <v>1325432.54</v>
      </c>
      <c r="F155" s="45">
        <f t="shared" si="26"/>
        <v>116.49888332927669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13832.3</v>
      </c>
      <c r="E157" s="194">
        <v>21696.78</v>
      </c>
      <c r="F157" s="45">
        <f t="shared" si="26"/>
        <v>156.85590971855729</v>
      </c>
    </row>
    <row r="158" spans="1:6" ht="12.75" customHeight="1" x14ac:dyDescent="0.2">
      <c r="A158" s="63">
        <v>3114</v>
      </c>
      <c r="B158" s="65" t="s">
        <v>317</v>
      </c>
      <c r="C158" s="247" t="s">
        <v>318</v>
      </c>
      <c r="D158" s="194">
        <v>6223.27</v>
      </c>
      <c r="E158" s="194">
        <v>5158.37</v>
      </c>
      <c r="F158" s="45">
        <f t="shared" si="26"/>
        <v>82.88841718260656</v>
      </c>
    </row>
    <row r="159" spans="1:6" ht="12.75" customHeight="1" x14ac:dyDescent="0.2">
      <c r="A159" s="63">
        <v>312</v>
      </c>
      <c r="B159" s="65" t="s">
        <v>319</v>
      </c>
      <c r="C159" s="247" t="s">
        <v>320</v>
      </c>
      <c r="D159" s="194">
        <v>49058.61</v>
      </c>
      <c r="E159" s="194">
        <v>54309.13</v>
      </c>
      <c r="F159" s="45">
        <f t="shared" si="26"/>
        <v>110.70254538398049</v>
      </c>
    </row>
    <row r="160" spans="1:6" ht="12.75" customHeight="1" x14ac:dyDescent="0.2">
      <c r="A160" s="63">
        <v>313</v>
      </c>
      <c r="B160" s="65" t="s">
        <v>321</v>
      </c>
      <c r="C160" s="247" t="s">
        <v>322</v>
      </c>
      <c r="D160" s="60">
        <f t="shared" ref="D160:E160" si="32">SUM(D161:D163)</f>
        <v>191144.21</v>
      </c>
      <c r="E160" s="60">
        <f t="shared" si="32"/>
        <v>223127.48</v>
      </c>
      <c r="F160" s="45">
        <f t="shared" si="26"/>
        <v>116.73253403804384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191144.02</v>
      </c>
      <c r="E162" s="194">
        <v>223127.48</v>
      </c>
      <c r="F162" s="45">
        <f t="shared" si="26"/>
        <v>116.73265007191959</v>
      </c>
    </row>
    <row r="163" spans="1:6" ht="12.75" customHeight="1" x14ac:dyDescent="0.2">
      <c r="A163" s="63">
        <v>3133</v>
      </c>
      <c r="B163" s="64" t="s">
        <v>327</v>
      </c>
      <c r="C163" s="247" t="s">
        <v>328</v>
      </c>
      <c r="D163" s="194">
        <v>0.19</v>
      </c>
      <c r="E163" s="194">
        <v>0</v>
      </c>
      <c r="F163" s="45">
        <f t="shared" si="26"/>
        <v>0</v>
      </c>
    </row>
    <row r="164" spans="1:6" ht="12.75" customHeight="1" x14ac:dyDescent="0.2">
      <c r="A164" s="70">
        <v>32</v>
      </c>
      <c r="B164" s="65" t="s">
        <v>329</v>
      </c>
      <c r="C164" s="247" t="s">
        <v>330</v>
      </c>
      <c r="D164" s="60">
        <f>D165+D170+D178+D188+D189+D194</f>
        <v>212724.73</v>
      </c>
      <c r="E164" s="60">
        <f>E165+E170+E178+E188+E189+E194</f>
        <v>223217.67</v>
      </c>
      <c r="F164" s="45">
        <f t="shared" si="26"/>
        <v>104.93263759225361</v>
      </c>
    </row>
    <row r="165" spans="1:6" ht="12.75" customHeight="1" x14ac:dyDescent="0.2">
      <c r="A165" s="63">
        <v>321</v>
      </c>
      <c r="B165" s="64" t="s">
        <v>331</v>
      </c>
      <c r="C165" s="247" t="s">
        <v>332</v>
      </c>
      <c r="D165" s="60">
        <f t="shared" ref="D165:E165" si="33">SUM(D166:D169)</f>
        <v>30892.780000000002</v>
      </c>
      <c r="E165" s="60">
        <f t="shared" si="33"/>
        <v>31799.040000000001</v>
      </c>
      <c r="F165" s="45">
        <f t="shared" si="26"/>
        <v>102.93356570693864</v>
      </c>
    </row>
    <row r="166" spans="1:6" ht="12.75" customHeight="1" x14ac:dyDescent="0.2">
      <c r="A166" s="63">
        <v>3211</v>
      </c>
      <c r="B166" s="64" t="s">
        <v>333</v>
      </c>
      <c r="C166" s="247" t="s">
        <v>334</v>
      </c>
      <c r="D166" s="194">
        <v>6075.1</v>
      </c>
      <c r="E166" s="194">
        <v>5508.98</v>
      </c>
      <c r="F166" s="45">
        <f t="shared" si="26"/>
        <v>90.681305657520028</v>
      </c>
    </row>
    <row r="167" spans="1:6" ht="12.75" customHeight="1" x14ac:dyDescent="0.2">
      <c r="A167" s="63">
        <v>3212</v>
      </c>
      <c r="B167" s="64" t="s">
        <v>335</v>
      </c>
      <c r="C167" s="247" t="s">
        <v>336</v>
      </c>
      <c r="D167" s="194">
        <v>23397.88</v>
      </c>
      <c r="E167" s="194">
        <v>24954.560000000001</v>
      </c>
      <c r="F167" s="45">
        <f t="shared" si="26"/>
        <v>106.65308139027981</v>
      </c>
    </row>
    <row r="168" spans="1:6" ht="12.75" customHeight="1" x14ac:dyDescent="0.2">
      <c r="A168" s="63">
        <v>3213</v>
      </c>
      <c r="B168" s="64" t="s">
        <v>337</v>
      </c>
      <c r="C168" s="247" t="s">
        <v>338</v>
      </c>
      <c r="D168" s="194">
        <v>904.8</v>
      </c>
      <c r="E168" s="194">
        <v>680</v>
      </c>
      <c r="F168" s="45">
        <f t="shared" si="26"/>
        <v>75.154730327144122</v>
      </c>
    </row>
    <row r="169" spans="1:6" ht="12.75" customHeight="1" x14ac:dyDescent="0.2">
      <c r="A169" s="63">
        <v>3214</v>
      </c>
      <c r="B169" s="64" t="s">
        <v>339</v>
      </c>
      <c r="C169" s="247" t="s">
        <v>340</v>
      </c>
      <c r="D169" s="194">
        <v>515</v>
      </c>
      <c r="E169" s="194">
        <v>655.5</v>
      </c>
      <c r="F169" s="45">
        <f t="shared" si="26"/>
        <v>127.28155339805825</v>
      </c>
    </row>
    <row r="170" spans="1:6" ht="12.75" customHeight="1" x14ac:dyDescent="0.2">
      <c r="A170" s="63">
        <v>322</v>
      </c>
      <c r="B170" s="64" t="s">
        <v>341</v>
      </c>
      <c r="C170" s="247" t="s">
        <v>342</v>
      </c>
      <c r="D170" s="60">
        <f t="shared" ref="D170:E170" si="34">SUM(D171:D177)</f>
        <v>125104.51</v>
      </c>
      <c r="E170" s="60">
        <f t="shared" si="34"/>
        <v>129363.58000000002</v>
      </c>
      <c r="F170" s="45">
        <f t="shared" si="26"/>
        <v>103.40440964118723</v>
      </c>
    </row>
    <row r="171" spans="1:6" ht="12.75" customHeight="1" x14ac:dyDescent="0.2">
      <c r="A171" s="63">
        <v>3221</v>
      </c>
      <c r="B171" s="64" t="s">
        <v>343</v>
      </c>
      <c r="C171" s="247" t="s">
        <v>344</v>
      </c>
      <c r="D171" s="194">
        <v>16466.52</v>
      </c>
      <c r="E171" s="194">
        <v>17985.509999999998</v>
      </c>
      <c r="F171" s="45">
        <f t="shared" si="26"/>
        <v>109.22471779100866</v>
      </c>
    </row>
    <row r="172" spans="1:6" ht="12.75" customHeight="1" x14ac:dyDescent="0.2">
      <c r="A172" s="63">
        <v>3222</v>
      </c>
      <c r="B172" s="64" t="s">
        <v>345</v>
      </c>
      <c r="C172" s="247" t="s">
        <v>346</v>
      </c>
      <c r="D172" s="194">
        <v>79045.97</v>
      </c>
      <c r="E172" s="194">
        <v>72793.19</v>
      </c>
      <c r="F172" s="45">
        <f t="shared" si="26"/>
        <v>92.08969160603634</v>
      </c>
    </row>
    <row r="173" spans="1:6" ht="12.75" customHeight="1" x14ac:dyDescent="0.2">
      <c r="A173" s="63">
        <v>3223</v>
      </c>
      <c r="B173" s="65" t="s">
        <v>347</v>
      </c>
      <c r="C173" s="247" t="s">
        <v>348</v>
      </c>
      <c r="D173" s="194">
        <v>24816.560000000001</v>
      </c>
      <c r="E173" s="194">
        <v>33344.9</v>
      </c>
      <c r="F173" s="45">
        <f t="shared" si="26"/>
        <v>134.36552044280111</v>
      </c>
    </row>
    <row r="174" spans="1:6" ht="12.75" customHeight="1" x14ac:dyDescent="0.2">
      <c r="A174" s="63">
        <v>3224</v>
      </c>
      <c r="B174" s="65" t="s">
        <v>349</v>
      </c>
      <c r="C174" s="247" t="s">
        <v>350</v>
      </c>
      <c r="D174" s="194">
        <v>2451.13</v>
      </c>
      <c r="E174" s="194">
        <v>3122.6</v>
      </c>
      <c r="F174" s="45">
        <f t="shared" si="26"/>
        <v>127.39430385169288</v>
      </c>
    </row>
    <row r="175" spans="1:6" ht="12.75" customHeight="1" x14ac:dyDescent="0.2">
      <c r="A175" s="63">
        <v>3225</v>
      </c>
      <c r="B175" s="65" t="s">
        <v>351</v>
      </c>
      <c r="C175" s="247" t="s">
        <v>352</v>
      </c>
      <c r="D175" s="194">
        <v>1641.18</v>
      </c>
      <c r="E175" s="194">
        <v>2117.38</v>
      </c>
      <c r="F175" s="45">
        <f t="shared" si="26"/>
        <v>129.0157082099465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683.15</v>
      </c>
      <c r="E177" s="194">
        <v>0</v>
      </c>
      <c r="F177" s="45">
        <f t="shared" si="26"/>
        <v>0</v>
      </c>
    </row>
    <row r="178" spans="1:6" ht="12.75" customHeight="1" x14ac:dyDescent="0.2">
      <c r="A178" s="63">
        <v>323</v>
      </c>
      <c r="B178" s="65" t="s">
        <v>357</v>
      </c>
      <c r="C178" s="247" t="s">
        <v>358</v>
      </c>
      <c r="D178" s="60">
        <f t="shared" ref="D178:E178" si="35">SUM(D179:D187)</f>
        <v>50307.700000000004</v>
      </c>
      <c r="E178" s="60">
        <f t="shared" si="35"/>
        <v>54992.859999999993</v>
      </c>
      <c r="F178" s="45">
        <f t="shared" si="26"/>
        <v>109.31300775030459</v>
      </c>
    </row>
    <row r="179" spans="1:6" ht="12.75" customHeight="1" x14ac:dyDescent="0.2">
      <c r="A179" s="63">
        <v>3231</v>
      </c>
      <c r="B179" s="65" t="s">
        <v>359</v>
      </c>
      <c r="C179" s="247" t="s">
        <v>360</v>
      </c>
      <c r="D179" s="194">
        <v>4046.92</v>
      </c>
      <c r="E179" s="194">
        <v>4142.17</v>
      </c>
      <c r="F179" s="45">
        <f t="shared" si="26"/>
        <v>102.35364178189835</v>
      </c>
    </row>
    <row r="180" spans="1:6" ht="12.75" customHeight="1" x14ac:dyDescent="0.2">
      <c r="A180" s="63">
        <v>3232</v>
      </c>
      <c r="B180" s="65" t="s">
        <v>361</v>
      </c>
      <c r="C180" s="247" t="s">
        <v>362</v>
      </c>
      <c r="D180" s="194">
        <v>21463.09</v>
      </c>
      <c r="E180" s="194">
        <v>19301.099999999999</v>
      </c>
      <c r="F180" s="45">
        <f t="shared" si="26"/>
        <v>89.926939690417356</v>
      </c>
    </row>
    <row r="181" spans="1:6" ht="12.75" customHeight="1" x14ac:dyDescent="0.2">
      <c r="A181" s="63">
        <v>3233</v>
      </c>
      <c r="B181" s="65" t="s">
        <v>363</v>
      </c>
      <c r="C181" s="247" t="s">
        <v>364</v>
      </c>
      <c r="D181" s="194">
        <v>0</v>
      </c>
      <c r="E181" s="194">
        <v>690</v>
      </c>
      <c r="F181" s="45" t="str">
        <f t="shared" si="26"/>
        <v>-</v>
      </c>
    </row>
    <row r="182" spans="1:6" ht="12.75" customHeight="1" x14ac:dyDescent="0.2">
      <c r="A182" s="63">
        <v>3234</v>
      </c>
      <c r="B182" s="65" t="s">
        <v>365</v>
      </c>
      <c r="C182" s="247" t="s">
        <v>366</v>
      </c>
      <c r="D182" s="194">
        <v>10627.89</v>
      </c>
      <c r="E182" s="194">
        <v>9470.99</v>
      </c>
      <c r="F182" s="45">
        <f t="shared" si="26"/>
        <v>89.114490270411167</v>
      </c>
    </row>
    <row r="183" spans="1:6" ht="12.75" customHeight="1" x14ac:dyDescent="0.2">
      <c r="A183" s="63">
        <v>3235</v>
      </c>
      <c r="B183" s="64" t="s">
        <v>367</v>
      </c>
      <c r="C183" s="247" t="s">
        <v>368</v>
      </c>
      <c r="D183" s="194">
        <v>2741.06</v>
      </c>
      <c r="E183" s="194">
        <v>3002.24</v>
      </c>
      <c r="F183" s="45">
        <f t="shared" si="26"/>
        <v>109.52843060713737</v>
      </c>
    </row>
    <row r="184" spans="1:6" ht="12.75" customHeight="1" x14ac:dyDescent="0.2">
      <c r="A184" s="63">
        <v>3236</v>
      </c>
      <c r="B184" s="64" t="s">
        <v>369</v>
      </c>
      <c r="C184" s="247" t="s">
        <v>370</v>
      </c>
      <c r="D184" s="194">
        <v>4479.47</v>
      </c>
      <c r="E184" s="194">
        <v>3602.23</v>
      </c>
      <c r="F184" s="45">
        <f t="shared" si="26"/>
        <v>80.416433194105551</v>
      </c>
    </row>
    <row r="185" spans="1:6" ht="12.75" customHeight="1" x14ac:dyDescent="0.2">
      <c r="A185" s="63">
        <v>3237</v>
      </c>
      <c r="B185" s="64" t="s">
        <v>371</v>
      </c>
      <c r="C185" s="247" t="s">
        <v>372</v>
      </c>
      <c r="D185" s="194">
        <v>229.51</v>
      </c>
      <c r="E185" s="194">
        <v>1453.6</v>
      </c>
      <c r="F185" s="45">
        <f t="shared" si="26"/>
        <v>633.34930939828325</v>
      </c>
    </row>
    <row r="186" spans="1:6" ht="12.75" customHeight="1" x14ac:dyDescent="0.2">
      <c r="A186" s="63">
        <v>3238</v>
      </c>
      <c r="B186" s="64" t="s">
        <v>373</v>
      </c>
      <c r="C186" s="247" t="s">
        <v>374</v>
      </c>
      <c r="D186" s="194">
        <v>3824.39</v>
      </c>
      <c r="E186" s="194">
        <v>4169.28</v>
      </c>
      <c r="F186" s="45">
        <f t="shared" si="26"/>
        <v>109.01817021799553</v>
      </c>
    </row>
    <row r="187" spans="1:6" ht="12.75" customHeight="1" x14ac:dyDescent="0.2">
      <c r="A187" s="63">
        <v>3239</v>
      </c>
      <c r="B187" s="64" t="s">
        <v>375</v>
      </c>
      <c r="C187" s="247" t="s">
        <v>376</v>
      </c>
      <c r="D187" s="194">
        <v>2895.37</v>
      </c>
      <c r="E187" s="194">
        <v>9161.25</v>
      </c>
      <c r="F187" s="45">
        <f t="shared" si="26"/>
        <v>316.41033788427728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6419.7400000000007</v>
      </c>
      <c r="E194" s="60">
        <f t="shared" si="36"/>
        <v>7062.1900000000005</v>
      </c>
      <c r="F194" s="45">
        <f t="shared" si="26"/>
        <v>110.00741463049906</v>
      </c>
    </row>
    <row r="195" spans="1:6" ht="12.75" customHeight="1" x14ac:dyDescent="0.2">
      <c r="A195" s="63">
        <v>3291</v>
      </c>
      <c r="B195" s="183" t="s">
        <v>391</v>
      </c>
      <c r="C195" s="247" t="s">
        <v>392</v>
      </c>
      <c r="D195" s="194">
        <v>199.63</v>
      </c>
      <c r="E195" s="194">
        <v>0</v>
      </c>
      <c r="F195" s="45">
        <f t="shared" si="26"/>
        <v>0</v>
      </c>
    </row>
    <row r="196" spans="1:6" ht="12.75" customHeight="1" x14ac:dyDescent="0.2">
      <c r="A196" s="63">
        <v>3292</v>
      </c>
      <c r="B196" s="64" t="s">
        <v>393</v>
      </c>
      <c r="C196" s="247" t="s">
        <v>394</v>
      </c>
      <c r="D196" s="194">
        <v>4044.57</v>
      </c>
      <c r="E196" s="194">
        <v>2699.91</v>
      </c>
      <c r="F196" s="45">
        <f t="shared" si="26"/>
        <v>66.753944177007682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110</v>
      </c>
      <c r="E198" s="194">
        <v>125</v>
      </c>
      <c r="F198" s="45">
        <f t="shared" si="26"/>
        <v>113.63636363636364</v>
      </c>
    </row>
    <row r="199" spans="1:6" ht="12.75" customHeight="1" x14ac:dyDescent="0.2">
      <c r="A199" s="63">
        <v>3295</v>
      </c>
      <c r="B199" s="64" t="s">
        <v>399</v>
      </c>
      <c r="C199" s="247" t="s">
        <v>400</v>
      </c>
      <c r="D199" s="194">
        <v>1311.48</v>
      </c>
      <c r="E199" s="194">
        <v>2623.44</v>
      </c>
      <c r="F199" s="45">
        <f t="shared" si="26"/>
        <v>200.03659987190042</v>
      </c>
    </row>
    <row r="200" spans="1:6" ht="12.75" customHeight="1" x14ac:dyDescent="0.2">
      <c r="A200" s="63" t="s">
        <v>401</v>
      </c>
      <c r="B200" s="64" t="s">
        <v>402</v>
      </c>
      <c r="C200" s="247" t="s">
        <v>401</v>
      </c>
      <c r="D200" s="194">
        <v>99.55</v>
      </c>
      <c r="E200" s="194">
        <v>0</v>
      </c>
      <c r="F200" s="45">
        <f t="shared" si="26"/>
        <v>0</v>
      </c>
    </row>
    <row r="201" spans="1:6" ht="12.75" customHeight="1" x14ac:dyDescent="0.2">
      <c r="A201" s="63">
        <v>3299</v>
      </c>
      <c r="B201" s="64" t="s">
        <v>403</v>
      </c>
      <c r="C201" s="247" t="s">
        <v>404</v>
      </c>
      <c r="D201" s="194">
        <v>654.51</v>
      </c>
      <c r="E201" s="194">
        <v>1613.84</v>
      </c>
      <c r="F201" s="45">
        <f t="shared" si="26"/>
        <v>246.57224488548684</v>
      </c>
    </row>
    <row r="202" spans="1:6" ht="12.75" customHeight="1" x14ac:dyDescent="0.2">
      <c r="A202" s="63">
        <v>34</v>
      </c>
      <c r="B202" s="183" t="s">
        <v>405</v>
      </c>
      <c r="C202" s="247" t="s">
        <v>406</v>
      </c>
      <c r="D202" s="60">
        <f t="shared" ref="D202:E202" si="37">D203+D208+D216</f>
        <v>32.47</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326">
        <v>0</v>
      </c>
      <c r="F205" s="45" t="str">
        <f t="shared" si="26"/>
        <v>-</v>
      </c>
    </row>
    <row r="206" spans="1:6" ht="12.75" customHeight="1" x14ac:dyDescent="0.2">
      <c r="A206" s="63">
        <v>3413</v>
      </c>
      <c r="B206" s="64" t="s">
        <v>413</v>
      </c>
      <c r="C206" s="247" t="s">
        <v>414</v>
      </c>
      <c r="D206" s="194">
        <v>0</v>
      </c>
      <c r="E206" s="326">
        <v>0</v>
      </c>
      <c r="F206" s="45" t="str">
        <f t="shared" si="26"/>
        <v>-</v>
      </c>
    </row>
    <row r="207" spans="1:6" ht="12.75" customHeight="1" x14ac:dyDescent="0.2">
      <c r="A207" s="63">
        <v>3419</v>
      </c>
      <c r="B207" s="64" t="s">
        <v>415</v>
      </c>
      <c r="C207" s="247" t="s">
        <v>416</v>
      </c>
      <c r="D207" s="194">
        <v>0</v>
      </c>
      <c r="E207" s="326">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6">
        <v>0</v>
      </c>
      <c r="F210" s="45" t="str">
        <f t="shared" si="26"/>
        <v>-</v>
      </c>
    </row>
    <row r="211" spans="1:6" ht="24" x14ac:dyDescent="0.2">
      <c r="A211" s="63">
        <v>3423</v>
      </c>
      <c r="B211" s="183" t="s">
        <v>423</v>
      </c>
      <c r="C211" s="247" t="s">
        <v>424</v>
      </c>
      <c r="D211" s="194">
        <v>0</v>
      </c>
      <c r="E211" s="326">
        <v>0</v>
      </c>
      <c r="F211" s="45" t="str">
        <f t="shared" si="26"/>
        <v>-</v>
      </c>
    </row>
    <row r="212" spans="1:6" ht="12.75" customHeight="1" x14ac:dyDescent="0.2">
      <c r="A212" s="63">
        <v>3425</v>
      </c>
      <c r="B212" s="64" t="s">
        <v>425</v>
      </c>
      <c r="C212" s="247" t="s">
        <v>426</v>
      </c>
      <c r="D212" s="194">
        <v>0</v>
      </c>
      <c r="E212" s="326">
        <v>0</v>
      </c>
      <c r="F212" s="45" t="str">
        <f t="shared" si="26"/>
        <v>-</v>
      </c>
    </row>
    <row r="213" spans="1:6" ht="12.75" customHeight="1" x14ac:dyDescent="0.2">
      <c r="A213" s="63">
        <v>3426</v>
      </c>
      <c r="B213" s="64" t="s">
        <v>427</v>
      </c>
      <c r="C213" s="247" t="s">
        <v>428</v>
      </c>
      <c r="D213" s="194">
        <v>0</v>
      </c>
      <c r="E213" s="326">
        <v>0</v>
      </c>
      <c r="F213" s="45" t="str">
        <f t="shared" si="26"/>
        <v>-</v>
      </c>
    </row>
    <row r="214" spans="1:6" ht="24" x14ac:dyDescent="0.2">
      <c r="A214" s="63">
        <v>3427</v>
      </c>
      <c r="B214" s="64" t="s">
        <v>429</v>
      </c>
      <c r="C214" s="247" t="s">
        <v>430</v>
      </c>
      <c r="D214" s="194">
        <v>0</v>
      </c>
      <c r="E214" s="326">
        <v>0</v>
      </c>
      <c r="F214" s="45" t="str">
        <f t="shared" si="26"/>
        <v>-</v>
      </c>
    </row>
    <row r="215" spans="1:6" ht="12.75" customHeight="1" x14ac:dyDescent="0.2">
      <c r="A215" s="63">
        <v>3428</v>
      </c>
      <c r="B215" s="64" t="s">
        <v>431</v>
      </c>
      <c r="C215" s="247" t="s">
        <v>432</v>
      </c>
      <c r="D215" s="194">
        <v>0</v>
      </c>
      <c r="E215" s="326">
        <v>0</v>
      </c>
      <c r="F215" s="45" t="str">
        <f t="shared" si="26"/>
        <v>-</v>
      </c>
    </row>
    <row r="216" spans="1:6" ht="12.75" customHeight="1" x14ac:dyDescent="0.2">
      <c r="A216" s="63">
        <v>343</v>
      </c>
      <c r="B216" s="65" t="s">
        <v>433</v>
      </c>
      <c r="C216" s="247" t="s">
        <v>434</v>
      </c>
      <c r="D216" s="60">
        <f t="shared" ref="D216:E216" si="40">SUM(D217:D220)</f>
        <v>32.47</v>
      </c>
      <c r="E216" s="60">
        <f t="shared" si="40"/>
        <v>0</v>
      </c>
      <c r="F216" s="45">
        <f t="shared" si="26"/>
        <v>0</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32.47</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326">
        <v>0</v>
      </c>
      <c r="F239" s="45" t="str">
        <f t="shared" si="44"/>
        <v>-</v>
      </c>
    </row>
    <row r="240" spans="1:6" ht="24" x14ac:dyDescent="0.2">
      <c r="A240" s="63" t="s">
        <v>481</v>
      </c>
      <c r="B240" s="65" t="s">
        <v>482</v>
      </c>
      <c r="C240" s="248" t="s">
        <v>481</v>
      </c>
      <c r="D240" s="194">
        <v>0</v>
      </c>
      <c r="E240" s="326">
        <v>0</v>
      </c>
      <c r="F240" s="45" t="str">
        <f t="shared" si="44"/>
        <v>-</v>
      </c>
    </row>
    <row r="241" spans="1:6" ht="24" x14ac:dyDescent="0.2">
      <c r="A241" s="63" t="s">
        <v>483</v>
      </c>
      <c r="B241" s="65" t="s">
        <v>484</v>
      </c>
      <c r="C241" s="248" t="s">
        <v>483</v>
      </c>
      <c r="D241" s="194">
        <v>0</v>
      </c>
      <c r="E241" s="326">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10777.76</v>
      </c>
      <c r="E262" s="60">
        <f t="shared" si="55"/>
        <v>11512.71</v>
      </c>
      <c r="F262" s="45">
        <f t="shared" ref="F262:F268" si="56">IF(D262&lt;&gt;0,IF(E262/D262&gt;=100,"&gt;&gt;100",E262/D262*100),"-")</f>
        <v>106.81913495939786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326">
        <v>0</v>
      </c>
      <c r="F265" s="45" t="str">
        <f t="shared" si="56"/>
        <v>-</v>
      </c>
    </row>
    <row r="266" spans="1:6" ht="24" x14ac:dyDescent="0.2">
      <c r="A266" s="63" t="s">
        <v>524</v>
      </c>
      <c r="B266" s="64" t="s">
        <v>525</v>
      </c>
      <c r="C266" s="247" t="s">
        <v>524</v>
      </c>
      <c r="D266" s="194">
        <v>0</v>
      </c>
      <c r="E266" s="326">
        <v>0</v>
      </c>
      <c r="F266" s="45" t="str">
        <f t="shared" si="56"/>
        <v>-</v>
      </c>
    </row>
    <row r="267" spans="1:6" ht="24" x14ac:dyDescent="0.2">
      <c r="A267" s="63" t="s">
        <v>526</v>
      </c>
      <c r="B267" s="64" t="s">
        <v>527</v>
      </c>
      <c r="C267" s="247" t="s">
        <v>526</v>
      </c>
      <c r="D267" s="194">
        <v>0</v>
      </c>
      <c r="E267" s="326">
        <v>0</v>
      </c>
      <c r="F267" s="45" t="str">
        <f t="shared" si="56"/>
        <v>-</v>
      </c>
    </row>
    <row r="268" spans="1:6" ht="12.75" customHeight="1" x14ac:dyDescent="0.2">
      <c r="A268" s="63" t="s">
        <v>528</v>
      </c>
      <c r="B268" s="65" t="s">
        <v>529</v>
      </c>
      <c r="C268" s="247" t="s">
        <v>528</v>
      </c>
      <c r="D268" s="194">
        <v>0</v>
      </c>
      <c r="E268" s="326">
        <v>0</v>
      </c>
      <c r="F268" s="45" t="str">
        <f t="shared" si="56"/>
        <v>-</v>
      </c>
    </row>
    <row r="269" spans="1:6" ht="12.75" customHeight="1" x14ac:dyDescent="0.2">
      <c r="A269" s="63">
        <v>372</v>
      </c>
      <c r="B269" s="182" t="s">
        <v>530</v>
      </c>
      <c r="C269" s="247" t="s">
        <v>531</v>
      </c>
      <c r="D269" s="60">
        <f t="shared" ref="D269:E269" si="58">SUM(D270:D272)</f>
        <v>10777.76</v>
      </c>
      <c r="E269" s="60">
        <f t="shared" si="58"/>
        <v>11512.71</v>
      </c>
      <c r="F269" s="45">
        <f t="shared" ref="F269:F272" si="59">IF(D269&lt;&gt;0,IF(E269/D269&gt;=100,"&gt;&gt;100",E269/D269*100),"-")</f>
        <v>106.81913495939786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10777.76</v>
      </c>
      <c r="E271" s="194">
        <v>11512.71</v>
      </c>
      <c r="F271" s="45">
        <f t="shared" si="59"/>
        <v>106.81913495939786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325</v>
      </c>
      <c r="E273" s="60">
        <f t="shared" si="60"/>
        <v>697.5</v>
      </c>
      <c r="F273" s="45">
        <f t="shared" ref="F273:F277" si="61">IF(D273&lt;&gt;0,IF(E273/D273&gt;=100,"&gt;&gt;100",E273/D273*100),"-")</f>
        <v>214.61538461538461</v>
      </c>
    </row>
    <row r="274" spans="1:6" ht="12.75" customHeight="1" x14ac:dyDescent="0.2">
      <c r="A274" s="63">
        <v>381</v>
      </c>
      <c r="B274" s="64" t="s">
        <v>540</v>
      </c>
      <c r="C274" s="247" t="s">
        <v>541</v>
      </c>
      <c r="D274" s="60">
        <f t="shared" ref="D274:E274" si="62">SUM(D275:D277)</f>
        <v>325</v>
      </c>
      <c r="E274" s="60">
        <f t="shared" si="62"/>
        <v>697.5</v>
      </c>
      <c r="F274" s="45">
        <f t="shared" si="61"/>
        <v>214.61538461538461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325</v>
      </c>
      <c r="E276" s="194">
        <v>697.5</v>
      </c>
      <c r="F276" s="45">
        <f t="shared" si="61"/>
        <v>214.61538461538461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1621839.59</v>
      </c>
      <c r="E299" s="60">
        <f>E152-E297+E298</f>
        <v>1865152.18</v>
      </c>
      <c r="F299" s="45">
        <f t="shared" si="68"/>
        <v>115.00225987207526</v>
      </c>
    </row>
    <row r="300" spans="1:6" ht="12.75" customHeight="1" x14ac:dyDescent="0.2">
      <c r="A300" s="63" t="s">
        <v>581</v>
      </c>
      <c r="B300" s="64" t="s">
        <v>592</v>
      </c>
      <c r="C300" s="247" t="s">
        <v>593</v>
      </c>
      <c r="D300" s="60">
        <f>IF(D6&gt;=D299,D6-D299,0)</f>
        <v>21433.300000000047</v>
      </c>
      <c r="E300" s="60">
        <f>IF(E6&gt;=E299,E6-E299,0)</f>
        <v>0</v>
      </c>
      <c r="F300" s="45">
        <f t="shared" si="68"/>
        <v>0</v>
      </c>
    </row>
    <row r="301" spans="1:6" ht="12.75" customHeight="1" x14ac:dyDescent="0.2">
      <c r="A301" s="63" t="s">
        <v>581</v>
      </c>
      <c r="B301" s="64" t="s">
        <v>594</v>
      </c>
      <c r="C301" s="247" t="s">
        <v>595</v>
      </c>
      <c r="D301" s="60">
        <f>IF(D299&gt;=D6,D299-D6,0)</f>
        <v>0</v>
      </c>
      <c r="E301" s="60">
        <f>IF(E299&gt;=E6,E299-E6,0)</f>
        <v>123691.51999999979</v>
      </c>
      <c r="F301" s="45" t="str">
        <f t="shared" si="68"/>
        <v>-</v>
      </c>
    </row>
    <row r="302" spans="1:6" ht="12.75" customHeight="1" x14ac:dyDescent="0.2">
      <c r="A302" s="63">
        <v>92211</v>
      </c>
      <c r="B302" s="64" t="s">
        <v>596</v>
      </c>
      <c r="C302" s="247" t="s">
        <v>597</v>
      </c>
      <c r="D302" s="194">
        <v>16127.27</v>
      </c>
      <c r="E302" s="194">
        <v>9263</v>
      </c>
      <c r="F302" s="45">
        <f t="shared" si="68"/>
        <v>57.436875553022929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8489.89</v>
      </c>
      <c r="E304" s="194">
        <v>121493.53</v>
      </c>
      <c r="F304" s="45">
        <f t="shared" si="68"/>
        <v>1431.037740182735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28297.57</v>
      </c>
      <c r="E360" s="60">
        <f t="shared" si="86"/>
        <v>14212.29</v>
      </c>
      <c r="F360" s="45">
        <f t="shared" si="72"/>
        <v>50.22441856314871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28297.57</v>
      </c>
      <c r="E373" s="60">
        <f t="shared" si="90"/>
        <v>14212.29</v>
      </c>
      <c r="F373" s="45">
        <f t="shared" si="72"/>
        <v>50.22441856314871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17216.54</v>
      </c>
      <c r="E379" s="60">
        <f t="shared" si="92"/>
        <v>6417.5</v>
      </c>
      <c r="F379" s="45">
        <f t="shared" si="72"/>
        <v>37.275201637495101</v>
      </c>
    </row>
    <row r="380" spans="1:6" ht="12.75" customHeight="1" x14ac:dyDescent="0.2">
      <c r="A380" s="63">
        <v>4221</v>
      </c>
      <c r="B380" s="64" t="s">
        <v>647</v>
      </c>
      <c r="C380" s="247" t="s">
        <v>739</v>
      </c>
      <c r="D380" s="194">
        <v>1840.96</v>
      </c>
      <c r="E380" s="194">
        <v>6417.5</v>
      </c>
      <c r="F380" s="45">
        <f t="shared" si="72"/>
        <v>348.59529810533638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15375.58</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11081.03</v>
      </c>
      <c r="E393" s="60">
        <f t="shared" si="94"/>
        <v>7794.79</v>
      </c>
      <c r="F393" s="45">
        <f t="shared" si="72"/>
        <v>70.343551095881878</v>
      </c>
    </row>
    <row r="394" spans="1:6" ht="12.75" customHeight="1" x14ac:dyDescent="0.2">
      <c r="A394" s="63">
        <v>4241</v>
      </c>
      <c r="B394" s="64" t="s">
        <v>756</v>
      </c>
      <c r="C394" s="247" t="s">
        <v>757</v>
      </c>
      <c r="D394" s="194">
        <v>11081.03</v>
      </c>
      <c r="E394" s="194">
        <v>7794.79</v>
      </c>
      <c r="F394" s="45">
        <f t="shared" si="72"/>
        <v>70.343551095881878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28297.57</v>
      </c>
      <c r="E418" s="60">
        <f t="shared" si="102"/>
        <v>14212.29</v>
      </c>
      <c r="F418" s="45">
        <f t="shared" si="72"/>
        <v>50.22441856314871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1643272.8900000001</v>
      </c>
      <c r="E422" s="60">
        <f>E6+E308</f>
        <v>1741460.6600000001</v>
      </c>
      <c r="F422" s="45">
        <f t="shared" si="72"/>
        <v>105.97513478117442</v>
      </c>
    </row>
    <row r="423" spans="1:6" ht="12.75" customHeight="1" x14ac:dyDescent="0.2">
      <c r="A423" s="63" t="s">
        <v>581</v>
      </c>
      <c r="B423" s="64" t="s">
        <v>804</v>
      </c>
      <c r="C423" s="247" t="s">
        <v>805</v>
      </c>
      <c r="D423" s="60">
        <f t="shared" ref="D423:E423" si="103">D299+D360</f>
        <v>1650137.1600000001</v>
      </c>
      <c r="E423" s="60">
        <f t="shared" si="103"/>
        <v>1879364.47</v>
      </c>
      <c r="F423" s="45">
        <f t="shared" si="72"/>
        <v>113.8914094874392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6864.2700000000186</v>
      </c>
      <c r="E425" s="60">
        <f t="shared" si="105"/>
        <v>137903.80999999982</v>
      </c>
      <c r="F425" s="45">
        <f t="shared" si="72"/>
        <v>2009.0091153174258</v>
      </c>
    </row>
    <row r="426" spans="1:6" ht="12.75" customHeight="1" x14ac:dyDescent="0.2">
      <c r="A426" s="251" t="s">
        <v>810</v>
      </c>
      <c r="B426" s="183" t="s">
        <v>811</v>
      </c>
      <c r="C426" s="252" t="s">
        <v>812</v>
      </c>
      <c r="D426" s="60">
        <f t="shared" ref="D426:E426" si="106">IF(D302-D303+D419-D420&gt;=0,D302-D303+D419-D420,0)</f>
        <v>16127.27</v>
      </c>
      <c r="E426" s="60">
        <f t="shared" si="106"/>
        <v>9263</v>
      </c>
      <c r="F426" s="45">
        <f t="shared" si="72"/>
        <v>57.436875553022929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8489.89</v>
      </c>
      <c r="E428" s="81">
        <f t="shared" si="108"/>
        <v>121493.53</v>
      </c>
      <c r="F428" s="61">
        <f t="shared" si="72"/>
        <v>1431.037740182735</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326">
        <v>0</v>
      </c>
      <c r="F565" s="45" t="str">
        <f t="shared" si="109"/>
        <v>-</v>
      </c>
    </row>
    <row r="566" spans="1:6" ht="12.75" customHeight="1" x14ac:dyDescent="0.2">
      <c r="A566" s="63">
        <v>5174</v>
      </c>
      <c r="B566" s="64" t="s">
        <v>1091</v>
      </c>
      <c r="C566" s="247" t="s">
        <v>1092</v>
      </c>
      <c r="D566" s="194">
        <v>0</v>
      </c>
      <c r="E566" s="326">
        <v>0</v>
      </c>
      <c r="F566" s="45" t="str">
        <f t="shared" si="109"/>
        <v>-</v>
      </c>
    </row>
    <row r="567" spans="1:6" ht="12.75" customHeight="1" x14ac:dyDescent="0.2">
      <c r="A567" s="63">
        <v>5175</v>
      </c>
      <c r="B567" s="64" t="s">
        <v>1093</v>
      </c>
      <c r="C567" s="247" t="s">
        <v>1094</v>
      </c>
      <c r="D567" s="194">
        <v>0</v>
      </c>
      <c r="E567" s="326">
        <v>0</v>
      </c>
      <c r="F567" s="45" t="str">
        <f t="shared" si="109"/>
        <v>-</v>
      </c>
    </row>
    <row r="568" spans="1:6" ht="12.75" customHeight="1" x14ac:dyDescent="0.2">
      <c r="A568" s="70">
        <v>5176</v>
      </c>
      <c r="B568" s="65" t="s">
        <v>1095</v>
      </c>
      <c r="C568" s="278" t="s">
        <v>1096</v>
      </c>
      <c r="D568" s="192">
        <v>0</v>
      </c>
      <c r="E568" s="326">
        <v>0</v>
      </c>
      <c r="F568" s="71" t="str">
        <f t="shared" si="109"/>
        <v>-</v>
      </c>
    </row>
    <row r="569" spans="1:6" ht="12" x14ac:dyDescent="0.2">
      <c r="A569" s="70">
        <v>5177</v>
      </c>
      <c r="B569" s="182" t="s">
        <v>1097</v>
      </c>
      <c r="C569" s="278" t="s">
        <v>1098</v>
      </c>
      <c r="D569" s="192">
        <v>0</v>
      </c>
      <c r="E569" s="326">
        <v>0</v>
      </c>
      <c r="F569" s="71" t="str">
        <f t="shared" si="109"/>
        <v>-</v>
      </c>
    </row>
    <row r="570" spans="1:6" ht="12.75" customHeight="1" x14ac:dyDescent="0.2">
      <c r="A570" s="70" t="s">
        <v>1099</v>
      </c>
      <c r="B570" s="65" t="s">
        <v>1100</v>
      </c>
      <c r="C570" s="278" t="s">
        <v>1099</v>
      </c>
      <c r="D570" s="192">
        <v>0</v>
      </c>
      <c r="E570" s="326">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6">
        <v>0</v>
      </c>
      <c r="F623" s="45" t="str">
        <f t="shared" si="109"/>
        <v>-</v>
      </c>
    </row>
    <row r="624" spans="1:6" ht="12.75" customHeight="1" x14ac:dyDescent="0.2">
      <c r="A624" s="63">
        <v>5473</v>
      </c>
      <c r="B624" s="64" t="s">
        <v>1197</v>
      </c>
      <c r="C624" s="247" t="s">
        <v>1198</v>
      </c>
      <c r="D624" s="194">
        <v>0</v>
      </c>
      <c r="E624" s="326">
        <v>0</v>
      </c>
      <c r="F624" s="45" t="str">
        <f t="shared" si="109"/>
        <v>-</v>
      </c>
    </row>
    <row r="625" spans="1:6" ht="12.75" customHeight="1" x14ac:dyDescent="0.2">
      <c r="A625" s="63">
        <v>5474</v>
      </c>
      <c r="B625" s="64" t="s">
        <v>1199</v>
      </c>
      <c r="C625" s="247" t="s">
        <v>1200</v>
      </c>
      <c r="D625" s="194">
        <v>0</v>
      </c>
      <c r="E625" s="326">
        <v>0</v>
      </c>
      <c r="F625" s="45" t="str">
        <f t="shared" si="109"/>
        <v>-</v>
      </c>
    </row>
    <row r="626" spans="1:6" ht="12.75" customHeight="1" x14ac:dyDescent="0.2">
      <c r="A626" s="63">
        <v>5475</v>
      </c>
      <c r="B626" s="64" t="s">
        <v>1201</v>
      </c>
      <c r="C626" s="247" t="s">
        <v>1202</v>
      </c>
      <c r="D626" s="194">
        <v>0</v>
      </c>
      <c r="E626" s="326">
        <v>0</v>
      </c>
      <c r="F626" s="45" t="str">
        <f t="shared" si="109"/>
        <v>-</v>
      </c>
    </row>
    <row r="627" spans="1:6" ht="24" x14ac:dyDescent="0.2">
      <c r="A627" s="63">
        <v>5476</v>
      </c>
      <c r="B627" s="64" t="s">
        <v>1203</v>
      </c>
      <c r="C627" s="247" t="s">
        <v>1204</v>
      </c>
      <c r="D627" s="194">
        <v>0</v>
      </c>
      <c r="E627" s="326">
        <v>0</v>
      </c>
      <c r="F627" s="45" t="str">
        <f t="shared" si="109"/>
        <v>-</v>
      </c>
    </row>
    <row r="628" spans="1:6" ht="24" x14ac:dyDescent="0.2">
      <c r="A628" s="70">
        <v>5477</v>
      </c>
      <c r="B628" s="65" t="s">
        <v>1205</v>
      </c>
      <c r="C628" s="278" t="s">
        <v>1206</v>
      </c>
      <c r="D628" s="192">
        <v>0</v>
      </c>
      <c r="E628" s="326">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1643272.8900000001</v>
      </c>
      <c r="E643" s="60">
        <f>E422+E430</f>
        <v>1741460.6600000001</v>
      </c>
      <c r="F643" s="45">
        <f t="shared" si="109"/>
        <v>105.97513478117442</v>
      </c>
    </row>
    <row r="644" spans="1:6" ht="12.75" customHeight="1" x14ac:dyDescent="0.2">
      <c r="A644" s="63" t="s">
        <v>581</v>
      </c>
      <c r="B644" s="64" t="s">
        <v>1237</v>
      </c>
      <c r="C644" s="247" t="s">
        <v>1238</v>
      </c>
      <c r="D644" s="60">
        <f>D423+D535</f>
        <v>1650137.1600000001</v>
      </c>
      <c r="E644" s="60">
        <f>E423+E535</f>
        <v>1879364.47</v>
      </c>
      <c r="F644" s="45">
        <f t="shared" si="109"/>
        <v>113.8914094874392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6864.2700000000186</v>
      </c>
      <c r="E646" s="60">
        <f t="shared" si="164"/>
        <v>137903.80999999982</v>
      </c>
      <c r="F646" s="45">
        <f t="shared" si="109"/>
        <v>2009.0091153174258</v>
      </c>
    </row>
    <row r="647" spans="1:6" ht="24" x14ac:dyDescent="0.2">
      <c r="A647" s="251" t="s">
        <v>1243</v>
      </c>
      <c r="B647" s="64" t="s">
        <v>1244</v>
      </c>
      <c r="C647" s="252" t="s">
        <v>1243</v>
      </c>
      <c r="D647" s="60">
        <f>IF(D426-D427+D641-D642&gt;=0,D426-D427+D641-D642,0)</f>
        <v>16127.27</v>
      </c>
      <c r="E647" s="60">
        <f>IF(E426-E427+E641-E642&gt;=0,E426-E427+E641-E642,0)</f>
        <v>9263</v>
      </c>
      <c r="F647" s="45">
        <f t="shared" si="109"/>
        <v>57.436875553022929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9262.9999999999818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128640.80999999982</v>
      </c>
      <c r="F650" s="45" t="str">
        <f t="shared" si="109"/>
        <v>-</v>
      </c>
    </row>
    <row r="651" spans="1:6" ht="24" x14ac:dyDescent="0.2">
      <c r="A651" s="249" t="s">
        <v>1251</v>
      </c>
      <c r="B651" s="184" t="s">
        <v>1252</v>
      </c>
      <c r="C651" s="250" t="s">
        <v>1251</v>
      </c>
      <c r="D651" s="196">
        <v>120066.13</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61</v>
      </c>
      <c r="E658" s="253">
        <v>64</v>
      </c>
      <c r="F658" s="45">
        <f t="shared" si="167"/>
        <v>104.91803278688525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54</v>
      </c>
      <c r="E660" s="253">
        <v>56</v>
      </c>
      <c r="F660" s="45">
        <f t="shared" si="167"/>
        <v>103.7037037037037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327">
        <v>0</v>
      </c>
      <c r="F665" s="71" t="str">
        <f t="shared" si="167"/>
        <v>-</v>
      </c>
    </row>
    <row r="666" spans="1:6" ht="12.75" customHeight="1" x14ac:dyDescent="0.2">
      <c r="A666" s="70" t="s">
        <v>1281</v>
      </c>
      <c r="B666" s="65" t="s">
        <v>1282</v>
      </c>
      <c r="C666" s="277" t="s">
        <v>1281</v>
      </c>
      <c r="D666" s="192">
        <v>0</v>
      </c>
      <c r="E666" s="327">
        <v>0</v>
      </c>
      <c r="F666" s="71" t="str">
        <f t="shared" si="167"/>
        <v>-</v>
      </c>
    </row>
    <row r="667" spans="1:6" ht="12.75" customHeight="1" x14ac:dyDescent="0.2">
      <c r="A667" s="70">
        <v>61453</v>
      </c>
      <c r="B667" s="65" t="s">
        <v>1283</v>
      </c>
      <c r="C667" s="278" t="s">
        <v>1284</v>
      </c>
      <c r="D667" s="192">
        <v>0</v>
      </c>
      <c r="E667" s="327">
        <v>0</v>
      </c>
      <c r="F667" s="71" t="str">
        <f t="shared" si="167"/>
        <v>-</v>
      </c>
    </row>
    <row r="668" spans="1:6" ht="12.75" customHeight="1" x14ac:dyDescent="0.2">
      <c r="A668" s="70" t="s">
        <v>1285</v>
      </c>
      <c r="B668" s="65" t="s">
        <v>1286</v>
      </c>
      <c r="C668" s="277" t="s">
        <v>1285</v>
      </c>
      <c r="D668" s="192">
        <v>0</v>
      </c>
      <c r="E668" s="327">
        <v>0</v>
      </c>
      <c r="F668" s="71" t="str">
        <f t="shared" si="167"/>
        <v>-</v>
      </c>
    </row>
    <row r="669" spans="1:6" ht="12.75" customHeight="1" x14ac:dyDescent="0.2">
      <c r="A669" s="63">
        <v>63311</v>
      </c>
      <c r="B669" s="64" t="s">
        <v>1287</v>
      </c>
      <c r="C669" s="247" t="s">
        <v>1288</v>
      </c>
      <c r="D669" s="194">
        <v>0</v>
      </c>
      <c r="E669" s="327">
        <v>0</v>
      </c>
      <c r="F669" s="45" t="str">
        <f t="shared" si="167"/>
        <v>-</v>
      </c>
    </row>
    <row r="670" spans="1:6" ht="12.75" customHeight="1" x14ac:dyDescent="0.2">
      <c r="A670" s="63">
        <v>63312</v>
      </c>
      <c r="B670" s="64" t="s">
        <v>1289</v>
      </c>
      <c r="C670" s="247" t="s">
        <v>1290</v>
      </c>
      <c r="D670" s="194">
        <v>0</v>
      </c>
      <c r="E670" s="327">
        <v>0</v>
      </c>
      <c r="F670" s="45" t="str">
        <f t="shared" si="167"/>
        <v>-</v>
      </c>
    </row>
    <row r="671" spans="1:6" ht="12.75" customHeight="1" x14ac:dyDescent="0.2">
      <c r="A671" s="63">
        <v>63313</v>
      </c>
      <c r="B671" s="64" t="s">
        <v>1291</v>
      </c>
      <c r="C671" s="247" t="s">
        <v>1292</v>
      </c>
      <c r="D671" s="194">
        <v>0</v>
      </c>
      <c r="E671" s="327">
        <v>0</v>
      </c>
      <c r="F671" s="45" t="str">
        <f t="shared" si="167"/>
        <v>-</v>
      </c>
    </row>
    <row r="672" spans="1:6" ht="12.75" customHeight="1" x14ac:dyDescent="0.2">
      <c r="A672" s="63">
        <v>63314</v>
      </c>
      <c r="B672" s="64" t="s">
        <v>1293</v>
      </c>
      <c r="C672" s="247" t="s">
        <v>1294</v>
      </c>
      <c r="D672" s="194">
        <v>0</v>
      </c>
      <c r="E672" s="327">
        <v>0</v>
      </c>
      <c r="F672" s="45" t="str">
        <f t="shared" si="167"/>
        <v>-</v>
      </c>
    </row>
    <row r="673" spans="1:6" ht="12.75" customHeight="1" x14ac:dyDescent="0.2">
      <c r="A673" s="63">
        <v>63321</v>
      </c>
      <c r="B673" s="64" t="s">
        <v>1295</v>
      </c>
      <c r="C673" s="247" t="s">
        <v>1296</v>
      </c>
      <c r="D673" s="194">
        <v>0</v>
      </c>
      <c r="E673" s="327">
        <v>0</v>
      </c>
      <c r="F673" s="45" t="str">
        <f t="shared" si="167"/>
        <v>-</v>
      </c>
    </row>
    <row r="674" spans="1:6" ht="12.75" customHeight="1" x14ac:dyDescent="0.2">
      <c r="A674" s="63">
        <v>63322</v>
      </c>
      <c r="B674" s="64" t="s">
        <v>1297</v>
      </c>
      <c r="C674" s="247" t="s">
        <v>1298</v>
      </c>
      <c r="D674" s="194">
        <v>0</v>
      </c>
      <c r="E674" s="327">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7">
        <v>0</v>
      </c>
      <c r="F676" s="45" t="str">
        <f t="shared" si="167"/>
        <v>-</v>
      </c>
    </row>
    <row r="677" spans="1:6" ht="12.75" customHeight="1" x14ac:dyDescent="0.2">
      <c r="A677" s="70">
        <v>63414</v>
      </c>
      <c r="B677" s="65" t="s">
        <v>1303</v>
      </c>
      <c r="C677" s="278" t="s">
        <v>1304</v>
      </c>
      <c r="D677" s="192">
        <v>0</v>
      </c>
      <c r="E677" s="327">
        <v>0</v>
      </c>
      <c r="F677" s="71" t="str">
        <f t="shared" si="167"/>
        <v>-</v>
      </c>
    </row>
    <row r="678" spans="1:6" ht="12.75" customHeight="1" x14ac:dyDescent="0.2">
      <c r="A678" s="70">
        <v>63415</v>
      </c>
      <c r="B678" s="65" t="s">
        <v>1305</v>
      </c>
      <c r="C678" s="278" t="s">
        <v>1306</v>
      </c>
      <c r="D678" s="192">
        <v>0</v>
      </c>
      <c r="E678" s="327">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7">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7">
        <v>0</v>
      </c>
      <c r="F682" s="71" t="str">
        <f t="shared" si="167"/>
        <v>-</v>
      </c>
    </row>
    <row r="683" spans="1:6" ht="24" x14ac:dyDescent="0.2">
      <c r="A683" s="70">
        <v>63612</v>
      </c>
      <c r="B683" s="182" t="s">
        <v>1315</v>
      </c>
      <c r="C683" s="278" t="s">
        <v>1316</v>
      </c>
      <c r="D683" s="192">
        <v>1305396.78</v>
      </c>
      <c r="E683" s="192">
        <v>1390802.77</v>
      </c>
      <c r="F683" s="71">
        <f t="shared" si="167"/>
        <v>106.54253107626019</v>
      </c>
    </row>
    <row r="684" spans="1:6" ht="24" x14ac:dyDescent="0.2">
      <c r="A684" s="70">
        <v>63613</v>
      </c>
      <c r="B684" s="182" t="s">
        <v>1317</v>
      </c>
      <c r="C684" s="278" t="s">
        <v>1318</v>
      </c>
      <c r="D684" s="192">
        <v>5780.75</v>
      </c>
      <c r="E684" s="192">
        <v>4724.74</v>
      </c>
      <c r="F684" s="71">
        <f t="shared" si="167"/>
        <v>81.732301171993242</v>
      </c>
    </row>
    <row r="685" spans="1:6" ht="24" x14ac:dyDescent="0.2">
      <c r="A685" s="63">
        <v>63622</v>
      </c>
      <c r="B685" s="244" t="s">
        <v>1319</v>
      </c>
      <c r="C685" s="247" t="s">
        <v>1320</v>
      </c>
      <c r="D685" s="194">
        <v>6949.8</v>
      </c>
      <c r="E685" s="194">
        <v>6747.87</v>
      </c>
      <c r="F685" s="45">
        <f t="shared" si="167"/>
        <v>97.09444876111543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6">
        <v>0</v>
      </c>
      <c r="F687" s="45" t="str">
        <f t="shared" si="167"/>
        <v>-</v>
      </c>
    </row>
    <row r="688" spans="1:6" ht="12.75" customHeight="1" x14ac:dyDescent="0.2">
      <c r="A688" s="63">
        <v>63712</v>
      </c>
      <c r="B688" s="244" t="s">
        <v>1324</v>
      </c>
      <c r="C688" s="248">
        <v>63712</v>
      </c>
      <c r="D688" s="194">
        <v>0</v>
      </c>
      <c r="E688" s="326">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0</v>
      </c>
      <c r="E702" s="326">
        <v>0</v>
      </c>
      <c r="F702" s="71" t="str">
        <f t="shared" si="167"/>
        <v>-</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327">
        <v>0</v>
      </c>
      <c r="F713" s="71" t="str">
        <f t="shared" si="167"/>
        <v>-</v>
      </c>
    </row>
    <row r="714" spans="1:6" ht="12" x14ac:dyDescent="0.2">
      <c r="A714" s="70" t="s">
        <v>1362</v>
      </c>
      <c r="B714" s="65" t="s">
        <v>1363</v>
      </c>
      <c r="C714" s="277" t="s">
        <v>1362</v>
      </c>
      <c r="D714" s="192">
        <v>0</v>
      </c>
      <c r="E714" s="327">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v>0</v>
      </c>
      <c r="E722" s="327">
        <v>0</v>
      </c>
      <c r="F722" s="71" t="str">
        <f t="shared" si="167"/>
        <v>-</v>
      </c>
    </row>
    <row r="723" spans="1:6" ht="12" x14ac:dyDescent="0.2">
      <c r="A723" s="70" t="s">
        <v>1380</v>
      </c>
      <c r="B723" s="65" t="s">
        <v>1381</v>
      </c>
      <c r="C723" s="277" t="s">
        <v>1380</v>
      </c>
      <c r="D723" s="192">
        <v>0</v>
      </c>
      <c r="E723" s="327">
        <v>0</v>
      </c>
      <c r="F723" s="71" t="str">
        <f t="shared" si="167"/>
        <v>-</v>
      </c>
    </row>
    <row r="724" spans="1:6" ht="12.75" customHeight="1" x14ac:dyDescent="0.2">
      <c r="A724" s="70">
        <v>65264</v>
      </c>
      <c r="B724" s="65" t="s">
        <v>1382</v>
      </c>
      <c r="C724" s="278" t="s">
        <v>1383</v>
      </c>
      <c r="D724" s="192">
        <v>59249.42</v>
      </c>
      <c r="E724" s="192">
        <v>60529.56</v>
      </c>
      <c r="F724" s="71">
        <f t="shared" si="167"/>
        <v>102.16059498979062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537.98</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3110.92</v>
      </c>
      <c r="F732" s="71">
        <f t="shared" si="167"/>
        <v>135.26386044549957</v>
      </c>
    </row>
    <row r="733" spans="1:6" ht="12.75" customHeight="1" x14ac:dyDescent="0.2">
      <c r="A733" s="70">
        <v>31215</v>
      </c>
      <c r="B733" s="65" t="s">
        <v>1395</v>
      </c>
      <c r="C733" s="278" t="s">
        <v>1396</v>
      </c>
      <c r="D733" s="192">
        <v>882.88</v>
      </c>
      <c r="E733" s="192">
        <v>2777.7</v>
      </c>
      <c r="F733" s="71">
        <f t="shared" si="167"/>
        <v>314.61806814063061</v>
      </c>
    </row>
    <row r="734" spans="1:6" ht="12.75" customHeight="1" x14ac:dyDescent="0.2">
      <c r="A734" s="70">
        <v>32121</v>
      </c>
      <c r="B734" s="65" t="s">
        <v>1397</v>
      </c>
      <c r="C734" s="278" t="s">
        <v>1398</v>
      </c>
      <c r="D734" s="192">
        <v>23397.88</v>
      </c>
      <c r="E734" s="192">
        <v>24954.560000000001</v>
      </c>
      <c r="F734" s="71">
        <f t="shared" si="167"/>
        <v>106.65308139027981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3450.86</v>
      </c>
      <c r="E736" s="194">
        <v>2813.78</v>
      </c>
      <c r="F736" s="45">
        <f t="shared" si="167"/>
        <v>81.538515036831399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104.51</v>
      </c>
      <c r="E738" s="194">
        <v>453.6</v>
      </c>
      <c r="F738" s="45">
        <f t="shared" si="167"/>
        <v>434.02545210984596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980</v>
      </c>
      <c r="E744" s="192">
        <v>2496</v>
      </c>
      <c r="F744" s="71">
        <f t="shared" si="170"/>
        <v>254.69387755102039</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327">
        <v>0</v>
      </c>
      <c r="E806" s="327">
        <v>0</v>
      </c>
      <c r="F806" s="71" t="str">
        <f t="shared" ref="F806:F814" si="171">IF(D806&lt;&gt;0,IF(E806/D806&gt;=100,"&gt;&gt;100",E806/D806*100),"-")</f>
        <v>-</v>
      </c>
    </row>
    <row r="807" spans="1:6" ht="24" x14ac:dyDescent="0.2">
      <c r="A807" s="70" t="s">
        <v>1542</v>
      </c>
      <c r="B807" s="182" t="s">
        <v>1543</v>
      </c>
      <c r="C807" s="277" t="s">
        <v>1542</v>
      </c>
      <c r="D807" s="327">
        <v>0</v>
      </c>
      <c r="E807" s="327">
        <v>0</v>
      </c>
      <c r="F807" s="71" t="str">
        <f t="shared" si="171"/>
        <v>-</v>
      </c>
    </row>
    <row r="808" spans="1:6" ht="24" x14ac:dyDescent="0.2">
      <c r="A808" s="70" t="s">
        <v>1544</v>
      </c>
      <c r="B808" s="182" t="s">
        <v>1545</v>
      </c>
      <c r="C808" s="277" t="s">
        <v>1544</v>
      </c>
      <c r="D808" s="327">
        <v>0</v>
      </c>
      <c r="E808" s="327">
        <v>0</v>
      </c>
      <c r="F808" s="71" t="str">
        <f t="shared" si="171"/>
        <v>-</v>
      </c>
    </row>
    <row r="809" spans="1:6" ht="24" x14ac:dyDescent="0.2">
      <c r="A809" s="70" t="s">
        <v>1546</v>
      </c>
      <c r="B809" s="182" t="s">
        <v>1547</v>
      </c>
      <c r="C809" s="277" t="s">
        <v>1546</v>
      </c>
      <c r="D809" s="327">
        <v>0</v>
      </c>
      <c r="E809" s="327">
        <v>0</v>
      </c>
      <c r="F809" s="71" t="str">
        <f t="shared" si="171"/>
        <v>-</v>
      </c>
    </row>
    <row r="810" spans="1:6" ht="24" x14ac:dyDescent="0.2">
      <c r="A810" s="70" t="s">
        <v>1548</v>
      </c>
      <c r="B810" s="182" t="s">
        <v>1549</v>
      </c>
      <c r="C810" s="277" t="s">
        <v>1548</v>
      </c>
      <c r="D810" s="327">
        <v>0</v>
      </c>
      <c r="E810" s="327">
        <v>0</v>
      </c>
      <c r="F810" s="71" t="str">
        <f t="shared" si="171"/>
        <v>-</v>
      </c>
    </row>
    <row r="811" spans="1:6" ht="24" x14ac:dyDescent="0.2">
      <c r="A811" s="70" t="s">
        <v>1550</v>
      </c>
      <c r="B811" s="182" t="s">
        <v>1551</v>
      </c>
      <c r="C811" s="277" t="s">
        <v>1550</v>
      </c>
      <c r="D811" s="327">
        <v>0</v>
      </c>
      <c r="E811" s="327">
        <v>0</v>
      </c>
      <c r="F811" s="71" t="str">
        <f t="shared" si="171"/>
        <v>-</v>
      </c>
    </row>
    <row r="812" spans="1:6" ht="12" x14ac:dyDescent="0.2">
      <c r="A812" s="70" t="s">
        <v>1552</v>
      </c>
      <c r="B812" s="182" t="s">
        <v>1553</v>
      </c>
      <c r="C812" s="277" t="s">
        <v>1552</v>
      </c>
      <c r="D812" s="327">
        <v>0</v>
      </c>
      <c r="E812" s="327">
        <v>0</v>
      </c>
      <c r="F812" s="71" t="str">
        <f t="shared" si="171"/>
        <v>-</v>
      </c>
    </row>
    <row r="813" spans="1:6" ht="12" x14ac:dyDescent="0.2">
      <c r="A813" s="70" t="s">
        <v>1554</v>
      </c>
      <c r="B813" s="182" t="s">
        <v>1555</v>
      </c>
      <c r="C813" s="277" t="s">
        <v>1554</v>
      </c>
      <c r="D813" s="327">
        <v>0</v>
      </c>
      <c r="E813" s="327">
        <v>0</v>
      </c>
      <c r="F813" s="71" t="str">
        <f t="shared" si="171"/>
        <v>-</v>
      </c>
    </row>
    <row r="814" spans="1:6" ht="12" x14ac:dyDescent="0.2">
      <c r="A814" s="70" t="s">
        <v>1556</v>
      </c>
      <c r="B814" s="182" t="s">
        <v>1557</v>
      </c>
      <c r="C814" s="277" t="s">
        <v>1556</v>
      </c>
      <c r="D814" s="327">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10777.76</v>
      </c>
      <c r="E855" s="194">
        <v>11512.71</v>
      </c>
      <c r="F855" s="45">
        <f t="shared" si="169"/>
        <v>106.81913495939786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6">
        <v>0</v>
      </c>
      <c r="F857" s="45" t="str">
        <f t="shared" si="169"/>
        <v>-</v>
      </c>
    </row>
    <row r="858" spans="1:6" ht="12.75" customHeight="1" x14ac:dyDescent="0.2">
      <c r="A858" s="63">
        <v>38613</v>
      </c>
      <c r="B858" s="64" t="s">
        <v>1643</v>
      </c>
      <c r="C858" s="247" t="s">
        <v>1644</v>
      </c>
      <c r="D858" s="194">
        <v>0</v>
      </c>
      <c r="E858" s="326">
        <v>0</v>
      </c>
      <c r="F858" s="45" t="str">
        <f t="shared" si="169"/>
        <v>-</v>
      </c>
    </row>
    <row r="859" spans="1:6" ht="12.75" customHeight="1" x14ac:dyDescent="0.2">
      <c r="A859" s="63">
        <v>38614</v>
      </c>
      <c r="B859" s="64" t="s">
        <v>1645</v>
      </c>
      <c r="C859" s="247" t="s">
        <v>1646</v>
      </c>
      <c r="D859" s="194">
        <v>0</v>
      </c>
      <c r="E859" s="326">
        <v>0</v>
      </c>
      <c r="F859" s="45" t="str">
        <f t="shared" si="169"/>
        <v>-</v>
      </c>
    </row>
    <row r="860" spans="1:6" ht="12.75" customHeight="1" x14ac:dyDescent="0.2">
      <c r="A860" s="63">
        <v>38615</v>
      </c>
      <c r="B860" s="64" t="s">
        <v>1647</v>
      </c>
      <c r="C860" s="247" t="s">
        <v>1648</v>
      </c>
      <c r="D860" s="194">
        <v>0</v>
      </c>
      <c r="E860" s="326">
        <v>0</v>
      </c>
      <c r="F860" s="45" t="str">
        <f t="shared" si="169"/>
        <v>-</v>
      </c>
    </row>
    <row r="861" spans="1:6" ht="12.75" customHeight="1" x14ac:dyDescent="0.2">
      <c r="A861" s="63">
        <v>38622</v>
      </c>
      <c r="B861" s="64" t="s">
        <v>1649</v>
      </c>
      <c r="C861" s="247" t="s">
        <v>1650</v>
      </c>
      <c r="D861" s="194">
        <v>0</v>
      </c>
      <c r="E861" s="326">
        <v>0</v>
      </c>
      <c r="F861" s="45" t="str">
        <f t="shared" si="169"/>
        <v>-</v>
      </c>
    </row>
    <row r="862" spans="1:6" ht="12.75" customHeight="1" x14ac:dyDescent="0.2">
      <c r="A862" s="63">
        <v>38623</v>
      </c>
      <c r="B862" s="64" t="s">
        <v>1651</v>
      </c>
      <c r="C862" s="247" t="s">
        <v>1652</v>
      </c>
      <c r="D862" s="194">
        <v>0</v>
      </c>
      <c r="E862" s="326">
        <v>0</v>
      </c>
      <c r="F862" s="45" t="str">
        <f t="shared" si="169"/>
        <v>-</v>
      </c>
    </row>
    <row r="863" spans="1:6" ht="12.75" customHeight="1" x14ac:dyDescent="0.2">
      <c r="A863" s="63">
        <v>38624</v>
      </c>
      <c r="B863" s="64" t="s">
        <v>1653</v>
      </c>
      <c r="C863" s="247" t="s">
        <v>1654</v>
      </c>
      <c r="D863" s="194">
        <v>0</v>
      </c>
      <c r="E863" s="326">
        <v>0</v>
      </c>
      <c r="F863" s="45" t="str">
        <f t="shared" si="169"/>
        <v>-</v>
      </c>
    </row>
    <row r="864" spans="1:6" ht="12.75" customHeight="1" x14ac:dyDescent="0.2">
      <c r="A864" s="63">
        <v>38625</v>
      </c>
      <c r="B864" s="64" t="s">
        <v>1655</v>
      </c>
      <c r="C864" s="247" t="s">
        <v>1656</v>
      </c>
      <c r="D864" s="194">
        <v>0</v>
      </c>
      <c r="E864" s="326">
        <v>0</v>
      </c>
      <c r="F864" s="45" t="str">
        <f t="shared" si="169"/>
        <v>-</v>
      </c>
    </row>
    <row r="865" spans="1:6" ht="12.75" customHeight="1" x14ac:dyDescent="0.2">
      <c r="A865" s="63" t="s">
        <v>1657</v>
      </c>
      <c r="B865" s="64" t="s">
        <v>1658</v>
      </c>
      <c r="C865" s="247" t="s">
        <v>1657</v>
      </c>
      <c r="D865" s="194">
        <v>0</v>
      </c>
      <c r="E865" s="326">
        <v>0</v>
      </c>
      <c r="F865" s="45" t="str">
        <f t="shared" si="169"/>
        <v>-</v>
      </c>
    </row>
    <row r="866" spans="1:6" ht="12.75" customHeight="1" x14ac:dyDescent="0.2">
      <c r="A866" s="63">
        <v>38631</v>
      </c>
      <c r="B866" s="64" t="s">
        <v>1659</v>
      </c>
      <c r="C866" s="247" t="s">
        <v>1660</v>
      </c>
      <c r="D866" s="194">
        <v>0</v>
      </c>
      <c r="E866" s="326">
        <v>0</v>
      </c>
      <c r="F866" s="45" t="str">
        <f t="shared" si="169"/>
        <v>-</v>
      </c>
    </row>
    <row r="867" spans="1:6" ht="12.75" customHeight="1" x14ac:dyDescent="0.2">
      <c r="A867" s="63">
        <v>38632</v>
      </c>
      <c r="B867" s="64" t="s">
        <v>1661</v>
      </c>
      <c r="C867" s="247" t="s">
        <v>1662</v>
      </c>
      <c r="D867" s="194">
        <v>0</v>
      </c>
      <c r="E867" s="326">
        <v>0</v>
      </c>
      <c r="F867" s="45" t="str">
        <f t="shared" si="169"/>
        <v>-</v>
      </c>
    </row>
    <row r="868" spans="1:6" ht="12.75" customHeight="1" x14ac:dyDescent="0.2">
      <c r="A868" s="63">
        <v>38641</v>
      </c>
      <c r="B868" s="64" t="s">
        <v>1663</v>
      </c>
      <c r="C868" s="247" t="s">
        <v>1664</v>
      </c>
      <c r="D868" s="194">
        <v>0</v>
      </c>
      <c r="E868" s="326">
        <v>0</v>
      </c>
      <c r="F868" s="45" t="str">
        <f t="shared" si="169"/>
        <v>-</v>
      </c>
    </row>
    <row r="869" spans="1:6" ht="12.75" customHeight="1" x14ac:dyDescent="0.2">
      <c r="A869" s="63" t="s">
        <v>1665</v>
      </c>
      <c r="B869" s="64" t="s">
        <v>1666</v>
      </c>
      <c r="C869" s="247" t="s">
        <v>1665</v>
      </c>
      <c r="D869" s="194">
        <v>0</v>
      </c>
      <c r="E869" s="326">
        <v>0</v>
      </c>
      <c r="F869" s="45" t="str">
        <f t="shared" si="169"/>
        <v>-</v>
      </c>
    </row>
    <row r="870" spans="1:6" ht="24" x14ac:dyDescent="0.2">
      <c r="A870" s="63" t="s">
        <v>1667</v>
      </c>
      <c r="B870" s="64" t="s">
        <v>1668</v>
      </c>
      <c r="C870" s="248" t="s">
        <v>1667</v>
      </c>
      <c r="D870" s="194">
        <v>0</v>
      </c>
      <c r="E870" s="326">
        <v>0</v>
      </c>
      <c r="F870" s="45" t="str">
        <f t="shared" si="169"/>
        <v>-</v>
      </c>
    </row>
    <row r="871" spans="1:6" ht="24" x14ac:dyDescent="0.2">
      <c r="A871" s="63" t="s">
        <v>1669</v>
      </c>
      <c r="B871" s="64" t="s">
        <v>1670</v>
      </c>
      <c r="C871" s="248" t="s">
        <v>1669</v>
      </c>
      <c r="D871" s="194">
        <v>0</v>
      </c>
      <c r="E871" s="326">
        <v>0</v>
      </c>
      <c r="F871" s="45" t="str">
        <f t="shared" si="169"/>
        <v>-</v>
      </c>
    </row>
    <row r="872" spans="1:6" ht="12.75" customHeight="1" x14ac:dyDescent="0.2">
      <c r="A872" s="63" t="s">
        <v>1671</v>
      </c>
      <c r="B872" s="64" t="s">
        <v>1672</v>
      </c>
      <c r="C872" s="248" t="s">
        <v>1671</v>
      </c>
      <c r="D872" s="194">
        <v>0</v>
      </c>
      <c r="E872" s="326">
        <v>0</v>
      </c>
      <c r="F872" s="45" t="str">
        <f t="shared" si="169"/>
        <v>-</v>
      </c>
    </row>
    <row r="873" spans="1:6" ht="24" x14ac:dyDescent="0.2">
      <c r="A873" s="63">
        <v>81212</v>
      </c>
      <c r="B873" s="64" t="s">
        <v>1673</v>
      </c>
      <c r="C873" s="247" t="s">
        <v>1674</v>
      </c>
      <c r="D873" s="194">
        <v>0</v>
      </c>
      <c r="E873" s="326">
        <v>0</v>
      </c>
      <c r="F873" s="45" t="str">
        <f t="shared" si="169"/>
        <v>-</v>
      </c>
    </row>
    <row r="874" spans="1:6" ht="12.75" customHeight="1" x14ac:dyDescent="0.2">
      <c r="A874" s="63">
        <v>81322</v>
      </c>
      <c r="B874" s="64" t="s">
        <v>1675</v>
      </c>
      <c r="C874" s="247" t="s">
        <v>1676</v>
      </c>
      <c r="D874" s="194">
        <v>0</v>
      </c>
      <c r="E874" s="326">
        <v>0</v>
      </c>
      <c r="F874" s="45" t="str">
        <f t="shared" si="169"/>
        <v>-</v>
      </c>
    </row>
    <row r="875" spans="1:6" ht="24" x14ac:dyDescent="0.2">
      <c r="A875" s="63">
        <v>81332</v>
      </c>
      <c r="B875" s="64" t="s">
        <v>1677</v>
      </c>
      <c r="C875" s="247" t="s">
        <v>1678</v>
      </c>
      <c r="D875" s="194">
        <v>0</v>
      </c>
      <c r="E875" s="326">
        <v>0</v>
      </c>
      <c r="F875" s="45" t="str">
        <f t="shared" si="169"/>
        <v>-</v>
      </c>
    </row>
    <row r="876" spans="1:6" ht="24" x14ac:dyDescent="0.2">
      <c r="A876" s="63">
        <v>81342</v>
      </c>
      <c r="B876" s="64" t="s">
        <v>1679</v>
      </c>
      <c r="C876" s="247" t="s">
        <v>1680</v>
      </c>
      <c r="D876" s="194">
        <v>0</v>
      </c>
      <c r="E876" s="326">
        <v>0</v>
      </c>
      <c r="F876" s="45" t="str">
        <f t="shared" si="169"/>
        <v>-</v>
      </c>
    </row>
    <row r="877" spans="1:6" ht="12.75" customHeight="1" x14ac:dyDescent="0.2">
      <c r="A877" s="63">
        <v>81411</v>
      </c>
      <c r="B877" s="64" t="s">
        <v>1681</v>
      </c>
      <c r="C877" s="247" t="s">
        <v>1682</v>
      </c>
      <c r="D877" s="194">
        <v>0</v>
      </c>
      <c r="E877" s="326">
        <v>0</v>
      </c>
      <c r="F877" s="45" t="str">
        <f t="shared" si="169"/>
        <v>-</v>
      </c>
    </row>
    <row r="878" spans="1:6" ht="12.75" customHeight="1" x14ac:dyDescent="0.2">
      <c r="A878" s="63">
        <v>81412</v>
      </c>
      <c r="B878" s="64" t="s">
        <v>1683</v>
      </c>
      <c r="C878" s="247" t="s">
        <v>1684</v>
      </c>
      <c r="D878" s="194">
        <v>0</v>
      </c>
      <c r="E878" s="326">
        <v>0</v>
      </c>
      <c r="F878" s="45" t="str">
        <f t="shared" si="169"/>
        <v>-</v>
      </c>
    </row>
    <row r="879" spans="1:6" ht="24" x14ac:dyDescent="0.2">
      <c r="A879" s="63">
        <v>81532</v>
      </c>
      <c r="B879" s="183" t="s">
        <v>1685</v>
      </c>
      <c r="C879" s="247" t="s">
        <v>1686</v>
      </c>
      <c r="D879" s="194">
        <v>0</v>
      </c>
      <c r="E879" s="326">
        <v>0</v>
      </c>
      <c r="F879" s="45" t="str">
        <f t="shared" si="169"/>
        <v>-</v>
      </c>
    </row>
    <row r="880" spans="1:6" ht="24" x14ac:dyDescent="0.2">
      <c r="A880" s="63">
        <v>81542</v>
      </c>
      <c r="B880" s="183" t="s">
        <v>1687</v>
      </c>
      <c r="C880" s="247" t="s">
        <v>1688</v>
      </c>
      <c r="D880" s="194">
        <v>0</v>
      </c>
      <c r="E880" s="326">
        <v>0</v>
      </c>
      <c r="F880" s="45" t="str">
        <f t="shared" si="169"/>
        <v>-</v>
      </c>
    </row>
    <row r="881" spans="1:6" ht="24" x14ac:dyDescent="0.2">
      <c r="A881" s="63">
        <v>81552</v>
      </c>
      <c r="B881" s="64" t="s">
        <v>1689</v>
      </c>
      <c r="C881" s="247" t="s">
        <v>1690</v>
      </c>
      <c r="D881" s="194">
        <v>0</v>
      </c>
      <c r="E881" s="326">
        <v>0</v>
      </c>
      <c r="F881" s="45" t="str">
        <f t="shared" si="169"/>
        <v>-</v>
      </c>
    </row>
    <row r="882" spans="1:6" ht="24" x14ac:dyDescent="0.2">
      <c r="A882" s="63">
        <v>81631</v>
      </c>
      <c r="B882" s="183" t="s">
        <v>1691</v>
      </c>
      <c r="C882" s="247" t="s">
        <v>1692</v>
      </c>
      <c r="D882" s="194">
        <v>0</v>
      </c>
      <c r="E882" s="326">
        <v>0</v>
      </c>
      <c r="F882" s="45" t="str">
        <f t="shared" si="169"/>
        <v>-</v>
      </c>
    </row>
    <row r="883" spans="1:6" ht="24" x14ac:dyDescent="0.2">
      <c r="A883" s="63">
        <v>81632</v>
      </c>
      <c r="B883" s="64" t="s">
        <v>1693</v>
      </c>
      <c r="C883" s="247" t="s">
        <v>1694</v>
      </c>
      <c r="D883" s="194">
        <v>0</v>
      </c>
      <c r="E883" s="326">
        <v>0</v>
      </c>
      <c r="F883" s="45" t="str">
        <f t="shared" si="169"/>
        <v>-</v>
      </c>
    </row>
    <row r="884" spans="1:6" ht="12.75" customHeight="1" x14ac:dyDescent="0.2">
      <c r="A884" s="63">
        <v>81641</v>
      </c>
      <c r="B884" s="64" t="s">
        <v>1695</v>
      </c>
      <c r="C884" s="247" t="s">
        <v>1696</v>
      </c>
      <c r="D884" s="194">
        <v>0</v>
      </c>
      <c r="E884" s="326">
        <v>0</v>
      </c>
      <c r="F884" s="45" t="str">
        <f t="shared" si="169"/>
        <v>-</v>
      </c>
    </row>
    <row r="885" spans="1:6" ht="12.75" customHeight="1" x14ac:dyDescent="0.2">
      <c r="A885" s="63">
        <v>81642</v>
      </c>
      <c r="B885" s="64" t="s">
        <v>1697</v>
      </c>
      <c r="C885" s="247" t="s">
        <v>1698</v>
      </c>
      <c r="D885" s="194">
        <v>0</v>
      </c>
      <c r="E885" s="326">
        <v>0</v>
      </c>
      <c r="F885" s="45" t="str">
        <f t="shared" si="169"/>
        <v>-</v>
      </c>
    </row>
    <row r="886" spans="1:6" ht="12.75" customHeight="1" x14ac:dyDescent="0.2">
      <c r="A886" s="63">
        <v>81711</v>
      </c>
      <c r="B886" s="64" t="s">
        <v>1699</v>
      </c>
      <c r="C886" s="247" t="s">
        <v>1700</v>
      </c>
      <c r="D886" s="194">
        <v>0</v>
      </c>
      <c r="E886" s="326">
        <v>0</v>
      </c>
      <c r="F886" s="45" t="str">
        <f t="shared" si="169"/>
        <v>-</v>
      </c>
    </row>
    <row r="887" spans="1:6" ht="12.75" customHeight="1" x14ac:dyDescent="0.2">
      <c r="A887" s="63">
        <v>81712</v>
      </c>
      <c r="B887" s="64" t="s">
        <v>1701</v>
      </c>
      <c r="C887" s="247" t="s">
        <v>1702</v>
      </c>
      <c r="D887" s="194">
        <v>0</v>
      </c>
      <c r="E887" s="326">
        <v>0</v>
      </c>
      <c r="F887" s="45" t="str">
        <f t="shared" si="169"/>
        <v>-</v>
      </c>
    </row>
    <row r="888" spans="1:6" ht="12.75" customHeight="1" x14ac:dyDescent="0.2">
      <c r="A888" s="63">
        <v>81721</v>
      </c>
      <c r="B888" s="64" t="s">
        <v>1703</v>
      </c>
      <c r="C888" s="247" t="s">
        <v>1704</v>
      </c>
      <c r="D888" s="194">
        <v>0</v>
      </c>
      <c r="E888" s="326">
        <v>0</v>
      </c>
      <c r="F888" s="45" t="str">
        <f t="shared" si="169"/>
        <v>-</v>
      </c>
    </row>
    <row r="889" spans="1:6" ht="12.75" customHeight="1" x14ac:dyDescent="0.2">
      <c r="A889" s="63">
        <v>81722</v>
      </c>
      <c r="B889" s="64" t="s">
        <v>1705</v>
      </c>
      <c r="C889" s="247" t="s">
        <v>1706</v>
      </c>
      <c r="D889" s="194">
        <v>0</v>
      </c>
      <c r="E889" s="326">
        <v>0</v>
      </c>
      <c r="F889" s="45" t="str">
        <f t="shared" si="169"/>
        <v>-</v>
      </c>
    </row>
    <row r="890" spans="1:6" ht="12.75" customHeight="1" x14ac:dyDescent="0.2">
      <c r="A890" s="63">
        <v>81731</v>
      </c>
      <c r="B890" s="64" t="s">
        <v>1707</v>
      </c>
      <c r="C890" s="247" t="s">
        <v>1708</v>
      </c>
      <c r="D890" s="194">
        <v>0</v>
      </c>
      <c r="E890" s="326">
        <v>0</v>
      </c>
      <c r="F890" s="45" t="str">
        <f t="shared" si="169"/>
        <v>-</v>
      </c>
    </row>
    <row r="891" spans="1:6" ht="12.75" customHeight="1" x14ac:dyDescent="0.2">
      <c r="A891" s="63">
        <v>81732</v>
      </c>
      <c r="B891" s="64" t="s">
        <v>1709</v>
      </c>
      <c r="C891" s="247" t="s">
        <v>1710</v>
      </c>
      <c r="D891" s="194">
        <v>0</v>
      </c>
      <c r="E891" s="326">
        <v>0</v>
      </c>
      <c r="F891" s="45" t="str">
        <f t="shared" si="169"/>
        <v>-</v>
      </c>
    </row>
    <row r="892" spans="1:6" ht="12.75" customHeight="1" x14ac:dyDescent="0.2">
      <c r="A892" s="63">
        <v>81741</v>
      </c>
      <c r="B892" s="64" t="s">
        <v>1711</v>
      </c>
      <c r="C892" s="247" t="s">
        <v>1712</v>
      </c>
      <c r="D892" s="194">
        <v>0</v>
      </c>
      <c r="E892" s="326">
        <v>0</v>
      </c>
      <c r="F892" s="45" t="str">
        <f t="shared" si="169"/>
        <v>-</v>
      </c>
    </row>
    <row r="893" spans="1:6" ht="12.75" customHeight="1" x14ac:dyDescent="0.2">
      <c r="A893" s="63">
        <v>81742</v>
      </c>
      <c r="B893" s="64" t="s">
        <v>1713</v>
      </c>
      <c r="C893" s="247" t="s">
        <v>1714</v>
      </c>
      <c r="D893" s="194">
        <v>0</v>
      </c>
      <c r="E893" s="326">
        <v>0</v>
      </c>
      <c r="F893" s="45" t="str">
        <f t="shared" si="169"/>
        <v>-</v>
      </c>
    </row>
    <row r="894" spans="1:6" ht="12.75" customHeight="1" x14ac:dyDescent="0.2">
      <c r="A894" s="63">
        <v>81751</v>
      </c>
      <c r="B894" s="64" t="s">
        <v>1715</v>
      </c>
      <c r="C894" s="247" t="s">
        <v>1716</v>
      </c>
      <c r="D894" s="194">
        <v>0</v>
      </c>
      <c r="E894" s="326">
        <v>0</v>
      </c>
      <c r="F894" s="45" t="str">
        <f t="shared" si="169"/>
        <v>-</v>
      </c>
    </row>
    <row r="895" spans="1:6" ht="12.75" customHeight="1" x14ac:dyDescent="0.2">
      <c r="A895" s="63">
        <v>81752</v>
      </c>
      <c r="B895" s="64" t="s">
        <v>1717</v>
      </c>
      <c r="C895" s="247" t="s">
        <v>1718</v>
      </c>
      <c r="D895" s="194">
        <v>0</v>
      </c>
      <c r="E895" s="326">
        <v>0</v>
      </c>
      <c r="F895" s="45" t="str">
        <f t="shared" si="169"/>
        <v>-</v>
      </c>
    </row>
    <row r="896" spans="1:6" ht="24" x14ac:dyDescent="0.2">
      <c r="A896" s="70">
        <v>81761</v>
      </c>
      <c r="B896" s="182" t="s">
        <v>1719</v>
      </c>
      <c r="C896" s="278" t="s">
        <v>1720</v>
      </c>
      <c r="D896" s="192">
        <v>0</v>
      </c>
      <c r="E896" s="326">
        <v>0</v>
      </c>
      <c r="F896" s="71" t="str">
        <f t="shared" si="169"/>
        <v>-</v>
      </c>
    </row>
    <row r="897" spans="1:6" ht="24" x14ac:dyDescent="0.2">
      <c r="A897" s="70">
        <v>81762</v>
      </c>
      <c r="B897" s="182" t="s">
        <v>1721</v>
      </c>
      <c r="C897" s="278" t="s">
        <v>1722</v>
      </c>
      <c r="D897" s="192">
        <v>0</v>
      </c>
      <c r="E897" s="326">
        <v>0</v>
      </c>
      <c r="F897" s="71" t="str">
        <f t="shared" si="169"/>
        <v>-</v>
      </c>
    </row>
    <row r="898" spans="1:6" ht="24" x14ac:dyDescent="0.2">
      <c r="A898" s="70">
        <v>81771</v>
      </c>
      <c r="B898" s="65" t="s">
        <v>1723</v>
      </c>
      <c r="C898" s="278" t="s">
        <v>1724</v>
      </c>
      <c r="D898" s="192">
        <v>0</v>
      </c>
      <c r="E898" s="326">
        <v>0</v>
      </c>
      <c r="F898" s="71" t="str">
        <f t="shared" si="169"/>
        <v>-</v>
      </c>
    </row>
    <row r="899" spans="1:6" ht="12" x14ac:dyDescent="0.2">
      <c r="A899" s="70">
        <v>81772</v>
      </c>
      <c r="B899" s="65" t="s">
        <v>1725</v>
      </c>
      <c r="C899" s="278" t="s">
        <v>1726</v>
      </c>
      <c r="D899" s="192">
        <v>0</v>
      </c>
      <c r="E899" s="326">
        <v>0</v>
      </c>
      <c r="F899" s="71" t="str">
        <f t="shared" si="169"/>
        <v>-</v>
      </c>
    </row>
    <row r="900" spans="1:6" ht="12.75" customHeight="1" x14ac:dyDescent="0.2">
      <c r="A900" s="70">
        <v>82412</v>
      </c>
      <c r="B900" s="65" t="s">
        <v>1727</v>
      </c>
      <c r="C900" s="278" t="s">
        <v>1728</v>
      </c>
      <c r="D900" s="192">
        <v>0</v>
      </c>
      <c r="E900" s="326">
        <v>0</v>
      </c>
      <c r="F900" s="71" t="str">
        <f t="shared" si="169"/>
        <v>-</v>
      </c>
    </row>
    <row r="901" spans="1:6" ht="12.75" customHeight="1" x14ac:dyDescent="0.2">
      <c r="A901" s="70">
        <v>84132</v>
      </c>
      <c r="B901" s="65" t="s">
        <v>1729</v>
      </c>
      <c r="C901" s="278" t="s">
        <v>1730</v>
      </c>
      <c r="D901" s="192">
        <v>0</v>
      </c>
      <c r="E901" s="326">
        <v>0</v>
      </c>
      <c r="F901" s="71" t="str">
        <f t="shared" si="169"/>
        <v>-</v>
      </c>
    </row>
    <row r="902" spans="1:6" ht="12.75" customHeight="1" x14ac:dyDescent="0.2">
      <c r="A902" s="70">
        <v>84142</v>
      </c>
      <c r="B902" s="65" t="s">
        <v>1731</v>
      </c>
      <c r="C902" s="278" t="s">
        <v>1732</v>
      </c>
      <c r="D902" s="192">
        <v>0</v>
      </c>
      <c r="E902" s="326">
        <v>0</v>
      </c>
      <c r="F902" s="71" t="str">
        <f t="shared" si="169"/>
        <v>-</v>
      </c>
    </row>
    <row r="903" spans="1:6" ht="12.75" customHeight="1" x14ac:dyDescent="0.2">
      <c r="A903" s="70">
        <v>84152</v>
      </c>
      <c r="B903" s="65" t="s">
        <v>1733</v>
      </c>
      <c r="C903" s="278" t="s">
        <v>1734</v>
      </c>
      <c r="D903" s="192">
        <v>0</v>
      </c>
      <c r="E903" s="326">
        <v>0</v>
      </c>
      <c r="F903" s="71" t="str">
        <f t="shared" si="169"/>
        <v>-</v>
      </c>
    </row>
    <row r="904" spans="1:6" ht="12.75" customHeight="1" x14ac:dyDescent="0.2">
      <c r="A904" s="70">
        <v>84162</v>
      </c>
      <c r="B904" s="65" t="s">
        <v>1735</v>
      </c>
      <c r="C904" s="278" t="s">
        <v>1736</v>
      </c>
      <c r="D904" s="192">
        <v>0</v>
      </c>
      <c r="E904" s="326">
        <v>0</v>
      </c>
      <c r="F904" s="71" t="str">
        <f t="shared" si="169"/>
        <v>-</v>
      </c>
    </row>
    <row r="905" spans="1:6" ht="12.75" customHeight="1" x14ac:dyDescent="0.2">
      <c r="A905" s="70">
        <v>84221</v>
      </c>
      <c r="B905" s="65" t="s">
        <v>1737</v>
      </c>
      <c r="C905" s="278" t="s">
        <v>1738</v>
      </c>
      <c r="D905" s="192">
        <v>0</v>
      </c>
      <c r="E905" s="326">
        <v>0</v>
      </c>
      <c r="F905" s="71" t="str">
        <f t="shared" si="169"/>
        <v>-</v>
      </c>
    </row>
    <row r="906" spans="1:6" ht="12.75" customHeight="1" x14ac:dyDescent="0.2">
      <c r="A906" s="70">
        <v>84222</v>
      </c>
      <c r="B906" s="65" t="s">
        <v>1739</v>
      </c>
      <c r="C906" s="278" t="s">
        <v>1740</v>
      </c>
      <c r="D906" s="192">
        <v>0</v>
      </c>
      <c r="E906" s="326">
        <v>0</v>
      </c>
      <c r="F906" s="71" t="str">
        <f t="shared" si="169"/>
        <v>-</v>
      </c>
    </row>
    <row r="907" spans="1:6" ht="12.75" customHeight="1" x14ac:dyDescent="0.2">
      <c r="A907" s="70" t="s">
        <v>1741</v>
      </c>
      <c r="B907" s="65" t="s">
        <v>1742</v>
      </c>
      <c r="C907" s="278" t="s">
        <v>1741</v>
      </c>
      <c r="D907" s="192">
        <v>0</v>
      </c>
      <c r="E907" s="326">
        <v>0</v>
      </c>
      <c r="F907" s="71" t="str">
        <f t="shared" si="169"/>
        <v>-</v>
      </c>
    </row>
    <row r="908" spans="1:6" ht="12.75" customHeight="1" x14ac:dyDescent="0.2">
      <c r="A908" s="70">
        <v>84232</v>
      </c>
      <c r="B908" s="65" t="s">
        <v>1743</v>
      </c>
      <c r="C908" s="278" t="s">
        <v>1744</v>
      </c>
      <c r="D908" s="192">
        <v>0</v>
      </c>
      <c r="E908" s="326">
        <v>0</v>
      </c>
      <c r="F908" s="71" t="str">
        <f t="shared" si="169"/>
        <v>-</v>
      </c>
    </row>
    <row r="909" spans="1:6" ht="24" x14ac:dyDescent="0.2">
      <c r="A909" s="70">
        <v>84242</v>
      </c>
      <c r="B909" s="65" t="s">
        <v>1745</v>
      </c>
      <c r="C909" s="278" t="s">
        <v>1746</v>
      </c>
      <c r="D909" s="192">
        <v>0</v>
      </c>
      <c r="E909" s="326">
        <v>0</v>
      </c>
      <c r="F909" s="71" t="str">
        <f t="shared" si="169"/>
        <v>-</v>
      </c>
    </row>
    <row r="910" spans="1:6" ht="24" x14ac:dyDescent="0.2">
      <c r="A910" s="70" t="s">
        <v>1747</v>
      </c>
      <c r="B910" s="65" t="s">
        <v>1748</v>
      </c>
      <c r="C910" s="278" t="s">
        <v>1747</v>
      </c>
      <c r="D910" s="192">
        <v>0</v>
      </c>
      <c r="E910" s="326">
        <v>0</v>
      </c>
      <c r="F910" s="71" t="str">
        <f t="shared" si="169"/>
        <v>-</v>
      </c>
    </row>
    <row r="911" spans="1:6" ht="12.75" customHeight="1" x14ac:dyDescent="0.2">
      <c r="A911" s="70">
        <v>84312</v>
      </c>
      <c r="B911" s="65" t="s">
        <v>1749</v>
      </c>
      <c r="C911" s="278" t="s">
        <v>1750</v>
      </c>
      <c r="D911" s="192">
        <v>0</v>
      </c>
      <c r="E911" s="326">
        <v>0</v>
      </c>
      <c r="F911" s="71" t="str">
        <f t="shared" si="169"/>
        <v>-</v>
      </c>
    </row>
    <row r="912" spans="1:6" ht="24" x14ac:dyDescent="0.2">
      <c r="A912" s="70">
        <v>84431</v>
      </c>
      <c r="B912" s="65" t="s">
        <v>1751</v>
      </c>
      <c r="C912" s="278" t="s">
        <v>1752</v>
      </c>
      <c r="D912" s="192">
        <v>0</v>
      </c>
      <c r="E912" s="326">
        <v>0</v>
      </c>
      <c r="F912" s="71" t="str">
        <f t="shared" si="169"/>
        <v>-</v>
      </c>
    </row>
    <row r="913" spans="1:6" ht="24" x14ac:dyDescent="0.2">
      <c r="A913" s="70">
        <v>84432</v>
      </c>
      <c r="B913" s="65" t="s">
        <v>1753</v>
      </c>
      <c r="C913" s="278" t="s">
        <v>1754</v>
      </c>
      <c r="D913" s="192">
        <v>0</v>
      </c>
      <c r="E913" s="326">
        <v>0</v>
      </c>
      <c r="F913" s="71" t="str">
        <f t="shared" si="169"/>
        <v>-</v>
      </c>
    </row>
    <row r="914" spans="1:6" ht="24" x14ac:dyDescent="0.2">
      <c r="A914" s="70" t="s">
        <v>1755</v>
      </c>
      <c r="B914" s="65" t="s">
        <v>1756</v>
      </c>
      <c r="C914" s="278" t="s">
        <v>1755</v>
      </c>
      <c r="D914" s="192">
        <v>0</v>
      </c>
      <c r="E914" s="326">
        <v>0</v>
      </c>
      <c r="F914" s="71" t="str">
        <f t="shared" si="169"/>
        <v>-</v>
      </c>
    </row>
    <row r="915" spans="1:6" ht="24" x14ac:dyDescent="0.2">
      <c r="A915" s="70">
        <v>84442</v>
      </c>
      <c r="B915" s="65" t="s">
        <v>1757</v>
      </c>
      <c r="C915" s="278" t="s">
        <v>1758</v>
      </c>
      <c r="D915" s="192">
        <v>0</v>
      </c>
      <c r="E915" s="326">
        <v>0</v>
      </c>
      <c r="F915" s="71" t="str">
        <f t="shared" si="169"/>
        <v>-</v>
      </c>
    </row>
    <row r="916" spans="1:6" ht="24" x14ac:dyDescent="0.2">
      <c r="A916" s="70">
        <v>84452</v>
      </c>
      <c r="B916" s="182" t="s">
        <v>1759</v>
      </c>
      <c r="C916" s="278" t="s">
        <v>1760</v>
      </c>
      <c r="D916" s="192">
        <v>0</v>
      </c>
      <c r="E916" s="326">
        <v>0</v>
      </c>
      <c r="F916" s="71" t="str">
        <f t="shared" si="169"/>
        <v>-</v>
      </c>
    </row>
    <row r="917" spans="1:6" ht="24" x14ac:dyDescent="0.2">
      <c r="A917" s="70" t="s">
        <v>1761</v>
      </c>
      <c r="B917" s="182" t="s">
        <v>1762</v>
      </c>
      <c r="C917" s="278" t="s">
        <v>1761</v>
      </c>
      <c r="D917" s="192">
        <v>0</v>
      </c>
      <c r="E917" s="326">
        <v>0</v>
      </c>
      <c r="F917" s="71" t="str">
        <f t="shared" si="169"/>
        <v>-</v>
      </c>
    </row>
    <row r="918" spans="1:6" ht="12.75" customHeight="1" x14ac:dyDescent="0.2">
      <c r="A918" s="70">
        <v>84461</v>
      </c>
      <c r="B918" s="65" t="s">
        <v>1763</v>
      </c>
      <c r="C918" s="278" t="s">
        <v>1764</v>
      </c>
      <c r="D918" s="192">
        <v>0</v>
      </c>
      <c r="E918" s="326">
        <v>0</v>
      </c>
      <c r="F918" s="71" t="str">
        <f t="shared" si="169"/>
        <v>-</v>
      </c>
    </row>
    <row r="919" spans="1:6" ht="12.75" customHeight="1" x14ac:dyDescent="0.2">
      <c r="A919" s="70">
        <v>84462</v>
      </c>
      <c r="B919" s="65" t="s">
        <v>1765</v>
      </c>
      <c r="C919" s="278" t="s">
        <v>1766</v>
      </c>
      <c r="D919" s="192">
        <v>0</v>
      </c>
      <c r="E919" s="326">
        <v>0</v>
      </c>
      <c r="F919" s="71" t="str">
        <f t="shared" si="169"/>
        <v>-</v>
      </c>
    </row>
    <row r="920" spans="1:6" ht="12.75" customHeight="1" x14ac:dyDescent="0.2">
      <c r="A920" s="70" t="s">
        <v>1767</v>
      </c>
      <c r="B920" s="65" t="s">
        <v>1768</v>
      </c>
      <c r="C920" s="278" t="s">
        <v>1767</v>
      </c>
      <c r="D920" s="192">
        <v>0</v>
      </c>
      <c r="E920" s="326">
        <v>0</v>
      </c>
      <c r="F920" s="71" t="str">
        <f t="shared" si="169"/>
        <v>-</v>
      </c>
    </row>
    <row r="921" spans="1:6" ht="12.75" customHeight="1" x14ac:dyDescent="0.2">
      <c r="A921" s="70">
        <v>84472</v>
      </c>
      <c r="B921" s="65" t="s">
        <v>1769</v>
      </c>
      <c r="C921" s="278" t="s">
        <v>1770</v>
      </c>
      <c r="D921" s="192">
        <v>0</v>
      </c>
      <c r="E921" s="326">
        <v>0</v>
      </c>
      <c r="F921" s="71" t="str">
        <f t="shared" si="169"/>
        <v>-</v>
      </c>
    </row>
    <row r="922" spans="1:6" ht="12.75" customHeight="1" x14ac:dyDescent="0.2">
      <c r="A922" s="70">
        <v>84482</v>
      </c>
      <c r="B922" s="65" t="s">
        <v>1771</v>
      </c>
      <c r="C922" s="278" t="s">
        <v>1772</v>
      </c>
      <c r="D922" s="192">
        <v>0</v>
      </c>
      <c r="E922" s="326">
        <v>0</v>
      </c>
      <c r="F922" s="71" t="str">
        <f t="shared" si="169"/>
        <v>-</v>
      </c>
    </row>
    <row r="923" spans="1:6" ht="12.75" customHeight="1" x14ac:dyDescent="0.2">
      <c r="A923" s="70" t="s">
        <v>1773</v>
      </c>
      <c r="B923" s="65" t="s">
        <v>1774</v>
      </c>
      <c r="C923" s="278" t="s">
        <v>1773</v>
      </c>
      <c r="D923" s="192">
        <v>0</v>
      </c>
      <c r="E923" s="326">
        <v>0</v>
      </c>
      <c r="F923" s="71" t="str">
        <f t="shared" si="169"/>
        <v>-</v>
      </c>
    </row>
    <row r="924" spans="1:6" ht="24" x14ac:dyDescent="0.2">
      <c r="A924" s="70">
        <v>84532</v>
      </c>
      <c r="B924" s="65" t="s">
        <v>1775</v>
      </c>
      <c r="C924" s="278" t="s">
        <v>1776</v>
      </c>
      <c r="D924" s="192">
        <v>0</v>
      </c>
      <c r="E924" s="326">
        <v>0</v>
      </c>
      <c r="F924" s="71" t="str">
        <f t="shared" si="169"/>
        <v>-</v>
      </c>
    </row>
    <row r="925" spans="1:6" ht="12.75" customHeight="1" x14ac:dyDescent="0.2">
      <c r="A925" s="70">
        <v>84542</v>
      </c>
      <c r="B925" s="65" t="s">
        <v>1777</v>
      </c>
      <c r="C925" s="278" t="s">
        <v>1778</v>
      </c>
      <c r="D925" s="192">
        <v>0</v>
      </c>
      <c r="E925" s="326">
        <v>0</v>
      </c>
      <c r="F925" s="71" t="str">
        <f t="shared" si="169"/>
        <v>-</v>
      </c>
    </row>
    <row r="926" spans="1:6" ht="12.75" customHeight="1" x14ac:dyDescent="0.2">
      <c r="A926" s="70">
        <v>84552</v>
      </c>
      <c r="B926" s="65" t="s">
        <v>1779</v>
      </c>
      <c r="C926" s="278" t="s">
        <v>1780</v>
      </c>
      <c r="D926" s="192">
        <v>0</v>
      </c>
      <c r="E926" s="326">
        <v>0</v>
      </c>
      <c r="F926" s="71" t="str">
        <f t="shared" si="169"/>
        <v>-</v>
      </c>
    </row>
    <row r="927" spans="1:6" ht="12.75" customHeight="1" x14ac:dyDescent="0.2">
      <c r="A927" s="70">
        <v>84711</v>
      </c>
      <c r="B927" s="65" t="s">
        <v>1781</v>
      </c>
      <c r="C927" s="278" t="s">
        <v>1782</v>
      </c>
      <c r="D927" s="192">
        <v>0</v>
      </c>
      <c r="E927" s="326">
        <v>0</v>
      </c>
      <c r="F927" s="71" t="str">
        <f t="shared" si="169"/>
        <v>-</v>
      </c>
    </row>
    <row r="928" spans="1:6" ht="12.75" customHeight="1" x14ac:dyDescent="0.2">
      <c r="A928" s="70">
        <v>84712</v>
      </c>
      <c r="B928" s="65" t="s">
        <v>1783</v>
      </c>
      <c r="C928" s="278" t="s">
        <v>1784</v>
      </c>
      <c r="D928" s="192">
        <v>0</v>
      </c>
      <c r="E928" s="326">
        <v>0</v>
      </c>
      <c r="F928" s="71" t="str">
        <f t="shared" si="169"/>
        <v>-</v>
      </c>
    </row>
    <row r="929" spans="1:6" ht="12.75" customHeight="1" x14ac:dyDescent="0.2">
      <c r="A929" s="63">
        <v>84721</v>
      </c>
      <c r="B929" s="64" t="s">
        <v>1785</v>
      </c>
      <c r="C929" s="247" t="s">
        <v>1786</v>
      </c>
      <c r="D929" s="194">
        <v>0</v>
      </c>
      <c r="E929" s="326">
        <v>0</v>
      </c>
      <c r="F929" s="45" t="str">
        <f t="shared" si="169"/>
        <v>-</v>
      </c>
    </row>
    <row r="930" spans="1:6" ht="12.75" customHeight="1" x14ac:dyDescent="0.2">
      <c r="A930" s="63">
        <v>84722</v>
      </c>
      <c r="B930" s="64" t="s">
        <v>1787</v>
      </c>
      <c r="C930" s="247" t="s">
        <v>1788</v>
      </c>
      <c r="D930" s="194">
        <v>0</v>
      </c>
      <c r="E930" s="326">
        <v>0</v>
      </c>
      <c r="F930" s="45" t="str">
        <f t="shared" si="169"/>
        <v>-</v>
      </c>
    </row>
    <row r="931" spans="1:6" ht="12.75" customHeight="1" x14ac:dyDescent="0.2">
      <c r="A931" s="63">
        <v>84731</v>
      </c>
      <c r="B931" s="64" t="s">
        <v>1789</v>
      </c>
      <c r="C931" s="247" t="s">
        <v>1790</v>
      </c>
      <c r="D931" s="194">
        <v>0</v>
      </c>
      <c r="E931" s="326">
        <v>0</v>
      </c>
      <c r="F931" s="45" t="str">
        <f t="shared" si="169"/>
        <v>-</v>
      </c>
    </row>
    <row r="932" spans="1:6" ht="12.75" customHeight="1" x14ac:dyDescent="0.2">
      <c r="A932" s="63">
        <v>84732</v>
      </c>
      <c r="B932" s="64" t="s">
        <v>1791</v>
      </c>
      <c r="C932" s="247" t="s">
        <v>1792</v>
      </c>
      <c r="D932" s="194">
        <v>0</v>
      </c>
      <c r="E932" s="326">
        <v>0</v>
      </c>
      <c r="F932" s="45" t="str">
        <f t="shared" si="169"/>
        <v>-</v>
      </c>
    </row>
    <row r="933" spans="1:6" ht="12.75" customHeight="1" x14ac:dyDescent="0.2">
      <c r="A933" s="63">
        <v>84741</v>
      </c>
      <c r="B933" s="64" t="s">
        <v>1793</v>
      </c>
      <c r="C933" s="247" t="s">
        <v>1794</v>
      </c>
      <c r="D933" s="194">
        <v>0</v>
      </c>
      <c r="E933" s="326">
        <v>0</v>
      </c>
      <c r="F933" s="45" t="str">
        <f t="shared" si="169"/>
        <v>-</v>
      </c>
    </row>
    <row r="934" spans="1:6" ht="12.75" customHeight="1" x14ac:dyDescent="0.2">
      <c r="A934" s="63">
        <v>84742</v>
      </c>
      <c r="B934" s="64" t="s">
        <v>1795</v>
      </c>
      <c r="C934" s="247" t="s">
        <v>1796</v>
      </c>
      <c r="D934" s="194">
        <v>0</v>
      </c>
      <c r="E934" s="326">
        <v>0</v>
      </c>
      <c r="F934" s="45" t="str">
        <f t="shared" si="169"/>
        <v>-</v>
      </c>
    </row>
    <row r="935" spans="1:6" ht="12.75" customHeight="1" x14ac:dyDescent="0.2">
      <c r="A935" s="63">
        <v>84751</v>
      </c>
      <c r="B935" s="64" t="s">
        <v>1797</v>
      </c>
      <c r="C935" s="247" t="s">
        <v>1798</v>
      </c>
      <c r="D935" s="194">
        <v>0</v>
      </c>
      <c r="E935" s="326">
        <v>0</v>
      </c>
      <c r="F935" s="45" t="str">
        <f t="shared" si="169"/>
        <v>-</v>
      </c>
    </row>
    <row r="936" spans="1:6" ht="12.75" customHeight="1" x14ac:dyDescent="0.2">
      <c r="A936" s="63">
        <v>84752</v>
      </c>
      <c r="B936" s="64" t="s">
        <v>1799</v>
      </c>
      <c r="C936" s="247" t="s">
        <v>1800</v>
      </c>
      <c r="D936" s="194">
        <v>0</v>
      </c>
      <c r="E936" s="326">
        <v>0</v>
      </c>
      <c r="F936" s="45" t="str">
        <f t="shared" si="169"/>
        <v>-</v>
      </c>
    </row>
    <row r="937" spans="1:6" ht="24" x14ac:dyDescent="0.2">
      <c r="A937" s="70">
        <v>84761</v>
      </c>
      <c r="B937" s="182" t="s">
        <v>1801</v>
      </c>
      <c r="C937" s="278" t="s">
        <v>1802</v>
      </c>
      <c r="D937" s="192">
        <v>0</v>
      </c>
      <c r="E937" s="326">
        <v>0</v>
      </c>
      <c r="F937" s="71" t="str">
        <f t="shared" si="169"/>
        <v>-</v>
      </c>
    </row>
    <row r="938" spans="1:6" ht="24" x14ac:dyDescent="0.2">
      <c r="A938" s="70">
        <v>84762</v>
      </c>
      <c r="B938" s="182" t="s">
        <v>1803</v>
      </c>
      <c r="C938" s="278" t="s">
        <v>1804</v>
      </c>
      <c r="D938" s="192">
        <v>0</v>
      </c>
      <c r="E938" s="326">
        <v>0</v>
      </c>
      <c r="F938" s="71" t="str">
        <f t="shared" si="169"/>
        <v>-</v>
      </c>
    </row>
    <row r="939" spans="1:6" ht="12" x14ac:dyDescent="0.2">
      <c r="A939" s="70" t="s">
        <v>1805</v>
      </c>
      <c r="B939" s="65" t="s">
        <v>1806</v>
      </c>
      <c r="C939" s="278" t="s">
        <v>1805</v>
      </c>
      <c r="D939" s="192">
        <v>0</v>
      </c>
      <c r="E939" s="326">
        <v>0</v>
      </c>
      <c r="F939" s="71" t="str">
        <f t="shared" si="169"/>
        <v>-</v>
      </c>
    </row>
    <row r="940" spans="1:6" ht="12" x14ac:dyDescent="0.2">
      <c r="A940" s="70" t="s">
        <v>1807</v>
      </c>
      <c r="B940" s="65" t="s">
        <v>1808</v>
      </c>
      <c r="C940" s="278" t="s">
        <v>1807</v>
      </c>
      <c r="D940" s="192">
        <v>0</v>
      </c>
      <c r="E940" s="326">
        <v>0</v>
      </c>
      <c r="F940" s="71" t="str">
        <f t="shared" si="169"/>
        <v>-</v>
      </c>
    </row>
    <row r="941" spans="1:6" ht="12.75" customHeight="1" x14ac:dyDescent="0.2">
      <c r="A941" s="70">
        <v>85412</v>
      </c>
      <c r="B941" s="65" t="s">
        <v>1809</v>
      </c>
      <c r="C941" s="278" t="s">
        <v>1810</v>
      </c>
      <c r="D941" s="192">
        <v>0</v>
      </c>
      <c r="E941" s="326">
        <v>0</v>
      </c>
      <c r="F941" s="71" t="str">
        <f t="shared" si="169"/>
        <v>-</v>
      </c>
    </row>
    <row r="942" spans="1:6" ht="24" x14ac:dyDescent="0.2">
      <c r="A942" s="70">
        <v>51212</v>
      </c>
      <c r="B942" s="182" t="s">
        <v>1811</v>
      </c>
      <c r="C942" s="278" t="s">
        <v>1812</v>
      </c>
      <c r="D942" s="192">
        <v>0</v>
      </c>
      <c r="E942" s="326">
        <v>0</v>
      </c>
      <c r="F942" s="71" t="str">
        <f t="shared" si="169"/>
        <v>-</v>
      </c>
    </row>
    <row r="943" spans="1:6" ht="12.75" customHeight="1" x14ac:dyDescent="0.2">
      <c r="A943" s="63">
        <v>51322</v>
      </c>
      <c r="B943" s="65" t="s">
        <v>1813</v>
      </c>
      <c r="C943" s="247" t="s">
        <v>1814</v>
      </c>
      <c r="D943" s="194">
        <v>0</v>
      </c>
      <c r="E943" s="326">
        <v>0</v>
      </c>
      <c r="F943" s="45" t="str">
        <f t="shared" si="169"/>
        <v>-</v>
      </c>
    </row>
    <row r="944" spans="1:6" ht="12.75" customHeight="1" x14ac:dyDescent="0.2">
      <c r="A944" s="63">
        <v>51332</v>
      </c>
      <c r="B944" s="64" t="s">
        <v>1815</v>
      </c>
      <c r="C944" s="247" t="s">
        <v>1816</v>
      </c>
      <c r="D944" s="194">
        <v>0</v>
      </c>
      <c r="E944" s="326">
        <v>0</v>
      </c>
      <c r="F944" s="45" t="str">
        <f t="shared" si="169"/>
        <v>-</v>
      </c>
    </row>
    <row r="945" spans="1:6" ht="24" x14ac:dyDescent="0.2">
      <c r="A945" s="63">
        <v>51342</v>
      </c>
      <c r="B945" s="64" t="s">
        <v>1817</v>
      </c>
      <c r="C945" s="247" t="s">
        <v>1818</v>
      </c>
      <c r="D945" s="194">
        <v>0</v>
      </c>
      <c r="E945" s="326">
        <v>0</v>
      </c>
      <c r="F945" s="45" t="str">
        <f t="shared" si="169"/>
        <v>-</v>
      </c>
    </row>
    <row r="946" spans="1:6" ht="12.75" customHeight="1" x14ac:dyDescent="0.2">
      <c r="A946" s="63">
        <v>51411</v>
      </c>
      <c r="B946" s="64" t="s">
        <v>1819</v>
      </c>
      <c r="C946" s="247" t="s">
        <v>1820</v>
      </c>
      <c r="D946" s="194">
        <v>0</v>
      </c>
      <c r="E946" s="326">
        <v>0</v>
      </c>
      <c r="F946" s="45" t="str">
        <f t="shared" si="169"/>
        <v>-</v>
      </c>
    </row>
    <row r="947" spans="1:6" ht="12.75" customHeight="1" x14ac:dyDescent="0.2">
      <c r="A947" s="63">
        <v>51412</v>
      </c>
      <c r="B947" s="64" t="s">
        <v>1821</v>
      </c>
      <c r="C947" s="247" t="s">
        <v>1822</v>
      </c>
      <c r="D947" s="194">
        <v>0</v>
      </c>
      <c r="E947" s="326">
        <v>0</v>
      </c>
      <c r="F947" s="45" t="str">
        <f t="shared" si="169"/>
        <v>-</v>
      </c>
    </row>
    <row r="948" spans="1:6" ht="24" x14ac:dyDescent="0.2">
      <c r="A948" s="63">
        <v>51532</v>
      </c>
      <c r="B948" s="64" t="s">
        <v>1823</v>
      </c>
      <c r="C948" s="247" t="s">
        <v>1824</v>
      </c>
      <c r="D948" s="194">
        <v>0</v>
      </c>
      <c r="E948" s="326">
        <v>0</v>
      </c>
      <c r="F948" s="45" t="str">
        <f t="shared" si="169"/>
        <v>-</v>
      </c>
    </row>
    <row r="949" spans="1:6" ht="24" x14ac:dyDescent="0.2">
      <c r="A949" s="63">
        <v>51542</v>
      </c>
      <c r="B949" s="64" t="s">
        <v>1825</v>
      </c>
      <c r="C949" s="247" t="s">
        <v>1826</v>
      </c>
      <c r="D949" s="194">
        <v>0</v>
      </c>
      <c r="E949" s="326">
        <v>0</v>
      </c>
      <c r="F949" s="45" t="str">
        <f t="shared" si="169"/>
        <v>-</v>
      </c>
    </row>
    <row r="950" spans="1:6" ht="24" x14ac:dyDescent="0.2">
      <c r="A950" s="63">
        <v>51552</v>
      </c>
      <c r="B950" s="183" t="s">
        <v>1827</v>
      </c>
      <c r="C950" s="247" t="s">
        <v>1828</v>
      </c>
      <c r="D950" s="194">
        <v>0</v>
      </c>
      <c r="E950" s="326">
        <v>0</v>
      </c>
      <c r="F950" s="45" t="str">
        <f t="shared" si="169"/>
        <v>-</v>
      </c>
    </row>
    <row r="951" spans="1:6" ht="24" x14ac:dyDescent="0.2">
      <c r="A951" s="63">
        <v>51631</v>
      </c>
      <c r="B951" s="64" t="s">
        <v>1829</v>
      </c>
      <c r="C951" s="247" t="s">
        <v>1830</v>
      </c>
      <c r="D951" s="194">
        <v>0</v>
      </c>
      <c r="E951" s="326">
        <v>0</v>
      </c>
      <c r="F951" s="45" t="str">
        <f t="shared" si="169"/>
        <v>-</v>
      </c>
    </row>
    <row r="952" spans="1:6" ht="24" x14ac:dyDescent="0.2">
      <c r="A952" s="63">
        <v>51632</v>
      </c>
      <c r="B952" s="64" t="s">
        <v>1831</v>
      </c>
      <c r="C952" s="247" t="s">
        <v>1832</v>
      </c>
      <c r="D952" s="194">
        <v>0</v>
      </c>
      <c r="E952" s="326">
        <v>0</v>
      </c>
      <c r="F952" s="45" t="str">
        <f t="shared" si="169"/>
        <v>-</v>
      </c>
    </row>
    <row r="953" spans="1:6" ht="12.75" customHeight="1" x14ac:dyDescent="0.2">
      <c r="A953" s="63">
        <v>51641</v>
      </c>
      <c r="B953" s="64" t="s">
        <v>1833</v>
      </c>
      <c r="C953" s="247" t="s">
        <v>1834</v>
      </c>
      <c r="D953" s="194">
        <v>0</v>
      </c>
      <c r="E953" s="326">
        <v>0</v>
      </c>
      <c r="F953" s="45" t="str">
        <f t="shared" si="169"/>
        <v>-</v>
      </c>
    </row>
    <row r="954" spans="1:6" ht="12.75" customHeight="1" x14ac:dyDescent="0.2">
      <c r="A954" s="63">
        <v>51642</v>
      </c>
      <c r="B954" s="64" t="s">
        <v>1835</v>
      </c>
      <c r="C954" s="247" t="s">
        <v>1836</v>
      </c>
      <c r="D954" s="194">
        <v>0</v>
      </c>
      <c r="E954" s="326">
        <v>0</v>
      </c>
      <c r="F954" s="45" t="str">
        <f t="shared" si="169"/>
        <v>-</v>
      </c>
    </row>
    <row r="955" spans="1:6" ht="12.75" customHeight="1" x14ac:dyDescent="0.2">
      <c r="A955" s="63">
        <v>51711</v>
      </c>
      <c r="B955" s="64" t="s">
        <v>1837</v>
      </c>
      <c r="C955" s="247" t="s">
        <v>1838</v>
      </c>
      <c r="D955" s="194">
        <v>0</v>
      </c>
      <c r="E955" s="326">
        <v>0</v>
      </c>
      <c r="F955" s="45" t="str">
        <f t="shared" si="169"/>
        <v>-</v>
      </c>
    </row>
    <row r="956" spans="1:6" ht="12.75" customHeight="1" x14ac:dyDescent="0.2">
      <c r="A956" s="63">
        <v>51712</v>
      </c>
      <c r="B956" s="64" t="s">
        <v>1839</v>
      </c>
      <c r="C956" s="247" t="s">
        <v>1840</v>
      </c>
      <c r="D956" s="194">
        <v>0</v>
      </c>
      <c r="E956" s="326">
        <v>0</v>
      </c>
      <c r="F956" s="45" t="str">
        <f t="shared" si="169"/>
        <v>-</v>
      </c>
    </row>
    <row r="957" spans="1:6" ht="12.75" customHeight="1" x14ac:dyDescent="0.2">
      <c r="A957" s="63">
        <v>51721</v>
      </c>
      <c r="B957" s="64" t="s">
        <v>1841</v>
      </c>
      <c r="C957" s="247" t="s">
        <v>1842</v>
      </c>
      <c r="D957" s="194">
        <v>0</v>
      </c>
      <c r="E957" s="326">
        <v>0</v>
      </c>
      <c r="F957" s="45" t="str">
        <f t="shared" si="169"/>
        <v>-</v>
      </c>
    </row>
    <row r="958" spans="1:6" ht="12.75" customHeight="1" x14ac:dyDescent="0.2">
      <c r="A958" s="63">
        <v>51722</v>
      </c>
      <c r="B958" s="64" t="s">
        <v>1843</v>
      </c>
      <c r="C958" s="247" t="s">
        <v>1844</v>
      </c>
      <c r="D958" s="194">
        <v>0</v>
      </c>
      <c r="E958" s="326">
        <v>0</v>
      </c>
      <c r="F958" s="45" t="str">
        <f t="shared" si="169"/>
        <v>-</v>
      </c>
    </row>
    <row r="959" spans="1:6" ht="12.75" customHeight="1" x14ac:dyDescent="0.2">
      <c r="A959" s="63">
        <v>51731</v>
      </c>
      <c r="B959" s="64" t="s">
        <v>1845</v>
      </c>
      <c r="C959" s="247" t="s">
        <v>1846</v>
      </c>
      <c r="D959" s="194">
        <v>0</v>
      </c>
      <c r="E959" s="326">
        <v>0</v>
      </c>
      <c r="F959" s="45" t="str">
        <f t="shared" si="169"/>
        <v>-</v>
      </c>
    </row>
    <row r="960" spans="1:6" ht="12.75" customHeight="1" x14ac:dyDescent="0.2">
      <c r="A960" s="63">
        <v>51732</v>
      </c>
      <c r="B960" s="64" t="s">
        <v>1847</v>
      </c>
      <c r="C960" s="247" t="s">
        <v>1848</v>
      </c>
      <c r="D960" s="194">
        <v>0</v>
      </c>
      <c r="E960" s="326">
        <v>0</v>
      </c>
      <c r="F960" s="45" t="str">
        <f t="shared" si="169"/>
        <v>-</v>
      </c>
    </row>
    <row r="961" spans="1:6" ht="12.75" customHeight="1" x14ac:dyDescent="0.2">
      <c r="A961" s="63">
        <v>51741</v>
      </c>
      <c r="B961" s="64" t="s">
        <v>1849</v>
      </c>
      <c r="C961" s="247" t="s">
        <v>1850</v>
      </c>
      <c r="D961" s="194">
        <v>0</v>
      </c>
      <c r="E961" s="326">
        <v>0</v>
      </c>
      <c r="F961" s="45" t="str">
        <f t="shared" si="169"/>
        <v>-</v>
      </c>
    </row>
    <row r="962" spans="1:6" ht="12.75" customHeight="1" x14ac:dyDescent="0.2">
      <c r="A962" s="63">
        <v>51742</v>
      </c>
      <c r="B962" s="64" t="s">
        <v>1851</v>
      </c>
      <c r="C962" s="247" t="s">
        <v>1852</v>
      </c>
      <c r="D962" s="194">
        <v>0</v>
      </c>
      <c r="E962" s="326">
        <v>0</v>
      </c>
      <c r="F962" s="45" t="str">
        <f t="shared" si="169"/>
        <v>-</v>
      </c>
    </row>
    <row r="963" spans="1:6" ht="12.75" customHeight="1" x14ac:dyDescent="0.2">
      <c r="A963" s="63">
        <v>51751</v>
      </c>
      <c r="B963" s="64" t="s">
        <v>1853</v>
      </c>
      <c r="C963" s="247" t="s">
        <v>1854</v>
      </c>
      <c r="D963" s="194">
        <v>0</v>
      </c>
      <c r="E963" s="326">
        <v>0</v>
      </c>
      <c r="F963" s="45" t="str">
        <f t="shared" si="169"/>
        <v>-</v>
      </c>
    </row>
    <row r="964" spans="1:6" ht="12.75" customHeight="1" x14ac:dyDescent="0.2">
      <c r="A964" s="63">
        <v>51752</v>
      </c>
      <c r="B964" s="64" t="s">
        <v>1855</v>
      </c>
      <c r="C964" s="247" t="s">
        <v>1856</v>
      </c>
      <c r="D964" s="194">
        <v>0</v>
      </c>
      <c r="E964" s="326">
        <v>0</v>
      </c>
      <c r="F964" s="45" t="str">
        <f t="shared" si="169"/>
        <v>-</v>
      </c>
    </row>
    <row r="965" spans="1:6" ht="24" x14ac:dyDescent="0.2">
      <c r="A965" s="63">
        <v>51761</v>
      </c>
      <c r="B965" s="65" t="s">
        <v>1857</v>
      </c>
      <c r="C965" s="247" t="s">
        <v>1858</v>
      </c>
      <c r="D965" s="194">
        <v>0</v>
      </c>
      <c r="E965" s="326">
        <v>0</v>
      </c>
      <c r="F965" s="45" t="str">
        <f t="shared" si="169"/>
        <v>-</v>
      </c>
    </row>
    <row r="966" spans="1:6" ht="24" x14ac:dyDescent="0.2">
      <c r="A966" s="70">
        <v>51762</v>
      </c>
      <c r="B966" s="65" t="s">
        <v>1859</v>
      </c>
      <c r="C966" s="278" t="s">
        <v>1860</v>
      </c>
      <c r="D966" s="192">
        <v>0</v>
      </c>
      <c r="E966" s="326">
        <v>0</v>
      </c>
      <c r="F966" s="71" t="str">
        <f t="shared" si="169"/>
        <v>-</v>
      </c>
    </row>
    <row r="967" spans="1:6" ht="12" x14ac:dyDescent="0.2">
      <c r="A967" s="70">
        <v>51771</v>
      </c>
      <c r="B967" s="65" t="s">
        <v>1861</v>
      </c>
      <c r="C967" s="278" t="s">
        <v>1862</v>
      </c>
      <c r="D967" s="192">
        <v>0</v>
      </c>
      <c r="E967" s="326">
        <v>0</v>
      </c>
      <c r="F967" s="71" t="str">
        <f t="shared" si="169"/>
        <v>-</v>
      </c>
    </row>
    <row r="968" spans="1:6" ht="12" x14ac:dyDescent="0.2">
      <c r="A968" s="70">
        <v>51772</v>
      </c>
      <c r="B968" s="65" t="s">
        <v>1863</v>
      </c>
      <c r="C968" s="278" t="s">
        <v>1864</v>
      </c>
      <c r="D968" s="192">
        <v>0</v>
      </c>
      <c r="E968" s="326">
        <v>0</v>
      </c>
      <c r="F968" s="71" t="str">
        <f t="shared" si="169"/>
        <v>-</v>
      </c>
    </row>
    <row r="969" spans="1:6" ht="24" x14ac:dyDescent="0.2">
      <c r="A969" s="70">
        <v>54132</v>
      </c>
      <c r="B969" s="65" t="s">
        <v>1865</v>
      </c>
      <c r="C969" s="278" t="s">
        <v>1866</v>
      </c>
      <c r="D969" s="192">
        <v>0</v>
      </c>
      <c r="E969" s="326">
        <v>0</v>
      </c>
      <c r="F969" s="71" t="str">
        <f t="shared" si="169"/>
        <v>-</v>
      </c>
    </row>
    <row r="970" spans="1:6" ht="24" x14ac:dyDescent="0.2">
      <c r="A970" s="63">
        <v>54142</v>
      </c>
      <c r="B970" s="65" t="s">
        <v>1867</v>
      </c>
      <c r="C970" s="247" t="s">
        <v>1868</v>
      </c>
      <c r="D970" s="194">
        <v>0</v>
      </c>
      <c r="E970" s="326">
        <v>0</v>
      </c>
      <c r="F970" s="45" t="str">
        <f t="shared" si="169"/>
        <v>-</v>
      </c>
    </row>
    <row r="971" spans="1:6" ht="12.75" customHeight="1" x14ac:dyDescent="0.2">
      <c r="A971" s="63">
        <v>54152</v>
      </c>
      <c r="B971" s="65" t="s">
        <v>1869</v>
      </c>
      <c r="C971" s="247" t="s">
        <v>1870</v>
      </c>
      <c r="D971" s="194">
        <v>0</v>
      </c>
      <c r="E971" s="326">
        <v>0</v>
      </c>
      <c r="F971" s="45" t="str">
        <f t="shared" si="169"/>
        <v>-</v>
      </c>
    </row>
    <row r="972" spans="1:6" ht="24" x14ac:dyDescent="0.2">
      <c r="A972" s="63">
        <v>54162</v>
      </c>
      <c r="B972" s="65" t="s">
        <v>1871</v>
      </c>
      <c r="C972" s="247" t="s">
        <v>1872</v>
      </c>
      <c r="D972" s="194">
        <v>0</v>
      </c>
      <c r="E972" s="326">
        <v>0</v>
      </c>
      <c r="F972" s="45" t="str">
        <f t="shared" si="169"/>
        <v>-</v>
      </c>
    </row>
    <row r="973" spans="1:6" ht="24" x14ac:dyDescent="0.2">
      <c r="A973" s="63">
        <v>54221</v>
      </c>
      <c r="B973" s="182" t="s">
        <v>1873</v>
      </c>
      <c r="C973" s="247" t="s">
        <v>1874</v>
      </c>
      <c r="D973" s="194">
        <v>0</v>
      </c>
      <c r="E973" s="326">
        <v>0</v>
      </c>
      <c r="F973" s="45" t="str">
        <f t="shared" si="169"/>
        <v>-</v>
      </c>
    </row>
    <row r="974" spans="1:6" ht="24" x14ac:dyDescent="0.2">
      <c r="A974" s="70">
        <v>54222</v>
      </c>
      <c r="B974" s="182" t="s">
        <v>1875</v>
      </c>
      <c r="C974" s="278" t="s">
        <v>1876</v>
      </c>
      <c r="D974" s="192">
        <v>0</v>
      </c>
      <c r="E974" s="326">
        <v>0</v>
      </c>
      <c r="F974" s="71" t="str">
        <f t="shared" si="169"/>
        <v>-</v>
      </c>
    </row>
    <row r="975" spans="1:6" ht="24" x14ac:dyDescent="0.2">
      <c r="A975" s="70" t="s">
        <v>1877</v>
      </c>
      <c r="B975" s="65" t="s">
        <v>1878</v>
      </c>
      <c r="C975" s="278" t="s">
        <v>1877</v>
      </c>
      <c r="D975" s="192">
        <v>0</v>
      </c>
      <c r="E975" s="326">
        <v>0</v>
      </c>
      <c r="F975" s="71" t="str">
        <f t="shared" si="169"/>
        <v>-</v>
      </c>
    </row>
    <row r="976" spans="1:6" ht="24" x14ac:dyDescent="0.2">
      <c r="A976" s="70">
        <v>54232</v>
      </c>
      <c r="B976" s="182" t="s">
        <v>1879</v>
      </c>
      <c r="C976" s="278" t="s">
        <v>1880</v>
      </c>
      <c r="D976" s="192">
        <v>0</v>
      </c>
      <c r="E976" s="326">
        <v>0</v>
      </c>
      <c r="F976" s="71" t="str">
        <f t="shared" si="169"/>
        <v>-</v>
      </c>
    </row>
    <row r="977" spans="1:6" ht="24" x14ac:dyDescent="0.2">
      <c r="A977" s="70">
        <v>54242</v>
      </c>
      <c r="B977" s="65" t="s">
        <v>1881</v>
      </c>
      <c r="C977" s="278" t="s">
        <v>1882</v>
      </c>
      <c r="D977" s="192">
        <v>0</v>
      </c>
      <c r="E977" s="326">
        <v>0</v>
      </c>
      <c r="F977" s="71" t="str">
        <f t="shared" si="169"/>
        <v>-</v>
      </c>
    </row>
    <row r="978" spans="1:6" ht="24" x14ac:dyDescent="0.2">
      <c r="A978" s="70" t="s">
        <v>1883</v>
      </c>
      <c r="B978" s="65" t="s">
        <v>1884</v>
      </c>
      <c r="C978" s="278" t="s">
        <v>1883</v>
      </c>
      <c r="D978" s="192">
        <v>0</v>
      </c>
      <c r="E978" s="326">
        <v>0</v>
      </c>
      <c r="F978" s="71" t="str">
        <f t="shared" si="169"/>
        <v>-</v>
      </c>
    </row>
    <row r="979" spans="1:6" ht="24" x14ac:dyDescent="0.2">
      <c r="A979" s="70">
        <v>54312</v>
      </c>
      <c r="B979" s="182" t="s">
        <v>1885</v>
      </c>
      <c r="C979" s="278" t="s">
        <v>1886</v>
      </c>
      <c r="D979" s="192">
        <v>0</v>
      </c>
      <c r="E979" s="326">
        <v>0</v>
      </c>
      <c r="F979" s="71" t="str">
        <f t="shared" si="169"/>
        <v>-</v>
      </c>
    </row>
    <row r="980" spans="1:6" ht="24" x14ac:dyDescent="0.2">
      <c r="A980" s="70">
        <v>54431</v>
      </c>
      <c r="B980" s="65" t="s">
        <v>1887</v>
      </c>
      <c r="C980" s="278" t="s">
        <v>1888</v>
      </c>
      <c r="D980" s="192">
        <v>0</v>
      </c>
      <c r="E980" s="326">
        <v>0</v>
      </c>
      <c r="F980" s="71" t="str">
        <f t="shared" si="169"/>
        <v>-</v>
      </c>
    </row>
    <row r="981" spans="1:6" ht="24" x14ac:dyDescent="0.2">
      <c r="A981" s="70">
        <v>54432</v>
      </c>
      <c r="B981" s="65" t="s">
        <v>1889</v>
      </c>
      <c r="C981" s="278" t="s">
        <v>1890</v>
      </c>
      <c r="D981" s="192">
        <v>0</v>
      </c>
      <c r="E981" s="326">
        <v>0</v>
      </c>
      <c r="F981" s="71" t="str">
        <f t="shared" si="169"/>
        <v>-</v>
      </c>
    </row>
    <row r="982" spans="1:6" ht="24" x14ac:dyDescent="0.2">
      <c r="A982" s="70" t="s">
        <v>1891</v>
      </c>
      <c r="B982" s="65" t="s">
        <v>1892</v>
      </c>
      <c r="C982" s="278" t="s">
        <v>1891</v>
      </c>
      <c r="D982" s="192">
        <v>0</v>
      </c>
      <c r="E982" s="326">
        <v>0</v>
      </c>
      <c r="F982" s="71" t="str">
        <f t="shared" si="169"/>
        <v>-</v>
      </c>
    </row>
    <row r="983" spans="1:6" ht="24" x14ac:dyDescent="0.2">
      <c r="A983" s="70">
        <v>54442</v>
      </c>
      <c r="B983" s="65" t="s">
        <v>1893</v>
      </c>
      <c r="C983" s="278" t="s">
        <v>1894</v>
      </c>
      <c r="D983" s="192">
        <v>0</v>
      </c>
      <c r="E983" s="326">
        <v>0</v>
      </c>
      <c r="F983" s="71" t="str">
        <f t="shared" si="169"/>
        <v>-</v>
      </c>
    </row>
    <row r="984" spans="1:6" ht="24" x14ac:dyDescent="0.2">
      <c r="A984" s="70">
        <v>54452</v>
      </c>
      <c r="B984" s="65" t="s">
        <v>1895</v>
      </c>
      <c r="C984" s="278" t="s">
        <v>1896</v>
      </c>
      <c r="D984" s="192">
        <v>0</v>
      </c>
      <c r="E984" s="326">
        <v>0</v>
      </c>
      <c r="F984" s="71" t="str">
        <f t="shared" si="169"/>
        <v>-</v>
      </c>
    </row>
    <row r="985" spans="1:6" ht="24" x14ac:dyDescent="0.2">
      <c r="A985" s="70" t="s">
        <v>1897</v>
      </c>
      <c r="B985" s="65" t="s">
        <v>1898</v>
      </c>
      <c r="C985" s="278" t="s">
        <v>1897</v>
      </c>
      <c r="D985" s="192">
        <v>0</v>
      </c>
      <c r="E985" s="326">
        <v>0</v>
      </c>
      <c r="F985" s="71" t="str">
        <f t="shared" si="169"/>
        <v>-</v>
      </c>
    </row>
    <row r="986" spans="1:6" ht="24" x14ac:dyDescent="0.2">
      <c r="A986" s="70">
        <v>54461</v>
      </c>
      <c r="B986" s="65" t="s">
        <v>1899</v>
      </c>
      <c r="C986" s="278" t="s">
        <v>1900</v>
      </c>
      <c r="D986" s="192">
        <v>0</v>
      </c>
      <c r="E986" s="326">
        <v>0</v>
      </c>
      <c r="F986" s="71" t="str">
        <f t="shared" si="169"/>
        <v>-</v>
      </c>
    </row>
    <row r="987" spans="1:6" ht="24" x14ac:dyDescent="0.2">
      <c r="A987" s="70">
        <v>54462</v>
      </c>
      <c r="B987" s="65" t="s">
        <v>1901</v>
      </c>
      <c r="C987" s="278" t="s">
        <v>1902</v>
      </c>
      <c r="D987" s="192">
        <v>0</v>
      </c>
      <c r="E987" s="326">
        <v>0</v>
      </c>
      <c r="F987" s="71" t="str">
        <f t="shared" si="169"/>
        <v>-</v>
      </c>
    </row>
    <row r="988" spans="1:6" ht="12" x14ac:dyDescent="0.2">
      <c r="A988" s="70" t="s">
        <v>1903</v>
      </c>
      <c r="B988" s="65" t="s">
        <v>1904</v>
      </c>
      <c r="C988" s="278" t="s">
        <v>1903</v>
      </c>
      <c r="D988" s="192">
        <v>0</v>
      </c>
      <c r="E988" s="326">
        <v>0</v>
      </c>
      <c r="F988" s="71" t="str">
        <f t="shared" si="169"/>
        <v>-</v>
      </c>
    </row>
    <row r="989" spans="1:6" ht="24" x14ac:dyDescent="0.2">
      <c r="A989" s="70">
        <v>54472</v>
      </c>
      <c r="B989" s="182" t="s">
        <v>1905</v>
      </c>
      <c r="C989" s="278" t="s">
        <v>1906</v>
      </c>
      <c r="D989" s="192">
        <v>0</v>
      </c>
      <c r="E989" s="326">
        <v>0</v>
      </c>
      <c r="F989" s="71" t="str">
        <f t="shared" si="169"/>
        <v>-</v>
      </c>
    </row>
    <row r="990" spans="1:6" ht="24" x14ac:dyDescent="0.2">
      <c r="A990" s="70">
        <v>54482</v>
      </c>
      <c r="B990" s="182" t="s">
        <v>1907</v>
      </c>
      <c r="C990" s="278" t="s">
        <v>1908</v>
      </c>
      <c r="D990" s="192">
        <v>0</v>
      </c>
      <c r="E990" s="326">
        <v>0</v>
      </c>
      <c r="F990" s="71" t="str">
        <f t="shared" si="169"/>
        <v>-</v>
      </c>
    </row>
    <row r="991" spans="1:6" ht="24" x14ac:dyDescent="0.2">
      <c r="A991" s="70" t="s">
        <v>1909</v>
      </c>
      <c r="B991" s="182" t="s">
        <v>1910</v>
      </c>
      <c r="C991" s="278" t="s">
        <v>1909</v>
      </c>
      <c r="D991" s="192">
        <v>0</v>
      </c>
      <c r="E991" s="326">
        <v>0</v>
      </c>
      <c r="F991" s="71" t="str">
        <f t="shared" si="169"/>
        <v>-</v>
      </c>
    </row>
    <row r="992" spans="1:6" ht="24" x14ac:dyDescent="0.2">
      <c r="A992" s="70">
        <v>54532</v>
      </c>
      <c r="B992" s="65" t="s">
        <v>1911</v>
      </c>
      <c r="C992" s="278" t="s">
        <v>1912</v>
      </c>
      <c r="D992" s="192">
        <v>0</v>
      </c>
      <c r="E992" s="326">
        <v>0</v>
      </c>
      <c r="F992" s="71" t="str">
        <f t="shared" si="169"/>
        <v>-</v>
      </c>
    </row>
    <row r="993" spans="1:6" ht="12.75" customHeight="1" x14ac:dyDescent="0.2">
      <c r="A993" s="70">
        <v>54542</v>
      </c>
      <c r="B993" s="65" t="s">
        <v>1913</v>
      </c>
      <c r="C993" s="278" t="s">
        <v>1914</v>
      </c>
      <c r="D993" s="192">
        <v>0</v>
      </c>
      <c r="E993" s="326">
        <v>0</v>
      </c>
      <c r="F993" s="71" t="str">
        <f t="shared" si="169"/>
        <v>-</v>
      </c>
    </row>
    <row r="994" spans="1:6" ht="24" x14ac:dyDescent="0.2">
      <c r="A994" s="70">
        <v>54552</v>
      </c>
      <c r="B994" s="65" t="s">
        <v>1915</v>
      </c>
      <c r="C994" s="278" t="s">
        <v>1916</v>
      </c>
      <c r="D994" s="192">
        <v>0</v>
      </c>
      <c r="E994" s="326">
        <v>0</v>
      </c>
      <c r="F994" s="71" t="str">
        <f t="shared" si="169"/>
        <v>-</v>
      </c>
    </row>
    <row r="995" spans="1:6" ht="12.75" customHeight="1" x14ac:dyDescent="0.2">
      <c r="A995" s="70">
        <v>54711</v>
      </c>
      <c r="B995" s="65" t="s">
        <v>1917</v>
      </c>
      <c r="C995" s="278" t="s">
        <v>1918</v>
      </c>
      <c r="D995" s="192">
        <v>0</v>
      </c>
      <c r="E995" s="326">
        <v>0</v>
      </c>
      <c r="F995" s="71" t="str">
        <f t="shared" si="169"/>
        <v>-</v>
      </c>
    </row>
    <row r="996" spans="1:6" ht="12.75" customHeight="1" x14ac:dyDescent="0.2">
      <c r="A996" s="70">
        <v>54712</v>
      </c>
      <c r="B996" s="65" t="s">
        <v>1919</v>
      </c>
      <c r="C996" s="278" t="s">
        <v>1920</v>
      </c>
      <c r="D996" s="192">
        <v>0</v>
      </c>
      <c r="E996" s="326">
        <v>0</v>
      </c>
      <c r="F996" s="71" t="str">
        <f t="shared" si="169"/>
        <v>-</v>
      </c>
    </row>
    <row r="997" spans="1:6" ht="12.75" customHeight="1" x14ac:dyDescent="0.2">
      <c r="A997" s="70">
        <v>54721</v>
      </c>
      <c r="B997" s="65" t="s">
        <v>1921</v>
      </c>
      <c r="C997" s="278" t="s">
        <v>1922</v>
      </c>
      <c r="D997" s="192">
        <v>0</v>
      </c>
      <c r="E997" s="326">
        <v>0</v>
      </c>
      <c r="F997" s="71" t="str">
        <f t="shared" si="169"/>
        <v>-</v>
      </c>
    </row>
    <row r="998" spans="1:6" ht="12.75" customHeight="1" x14ac:dyDescent="0.2">
      <c r="A998" s="70">
        <v>54722</v>
      </c>
      <c r="B998" s="65" t="s">
        <v>1923</v>
      </c>
      <c r="C998" s="278" t="s">
        <v>1924</v>
      </c>
      <c r="D998" s="192">
        <v>0</v>
      </c>
      <c r="E998" s="326">
        <v>0</v>
      </c>
      <c r="F998" s="71" t="str">
        <f t="shared" si="169"/>
        <v>-</v>
      </c>
    </row>
    <row r="999" spans="1:6" ht="12.75" customHeight="1" x14ac:dyDescent="0.2">
      <c r="A999" s="70">
        <v>54731</v>
      </c>
      <c r="B999" s="65" t="s">
        <v>1925</v>
      </c>
      <c r="C999" s="278" t="s">
        <v>1926</v>
      </c>
      <c r="D999" s="192">
        <v>0</v>
      </c>
      <c r="E999" s="326">
        <v>0</v>
      </c>
      <c r="F999" s="71" t="str">
        <f t="shared" si="169"/>
        <v>-</v>
      </c>
    </row>
    <row r="1000" spans="1:6" ht="12.75" customHeight="1" x14ac:dyDescent="0.2">
      <c r="A1000" s="70">
        <v>54732</v>
      </c>
      <c r="B1000" s="65" t="s">
        <v>1927</v>
      </c>
      <c r="C1000" s="278" t="s">
        <v>1928</v>
      </c>
      <c r="D1000" s="192">
        <v>0</v>
      </c>
      <c r="E1000" s="326">
        <v>0</v>
      </c>
      <c r="F1000" s="71" t="str">
        <f t="shared" si="169"/>
        <v>-</v>
      </c>
    </row>
    <row r="1001" spans="1:6" ht="12.75" customHeight="1" x14ac:dyDescent="0.2">
      <c r="A1001" s="70">
        <v>54741</v>
      </c>
      <c r="B1001" s="65" t="s">
        <v>1929</v>
      </c>
      <c r="C1001" s="278" t="s">
        <v>1930</v>
      </c>
      <c r="D1001" s="192">
        <v>0</v>
      </c>
      <c r="E1001" s="326">
        <v>0</v>
      </c>
      <c r="F1001" s="71" t="str">
        <f t="shared" si="169"/>
        <v>-</v>
      </c>
    </row>
    <row r="1002" spans="1:6" ht="12.75" customHeight="1" x14ac:dyDescent="0.2">
      <c r="A1002" s="70">
        <v>54742</v>
      </c>
      <c r="B1002" s="65" t="s">
        <v>1931</v>
      </c>
      <c r="C1002" s="278" t="s">
        <v>1932</v>
      </c>
      <c r="D1002" s="192">
        <v>0</v>
      </c>
      <c r="E1002" s="326">
        <v>0</v>
      </c>
      <c r="F1002" s="71" t="str">
        <f t="shared" si="169"/>
        <v>-</v>
      </c>
    </row>
    <row r="1003" spans="1:6" ht="24" x14ac:dyDescent="0.2">
      <c r="A1003" s="70">
        <v>54751</v>
      </c>
      <c r="B1003" s="65" t="s">
        <v>1933</v>
      </c>
      <c r="C1003" s="278" t="s">
        <v>1934</v>
      </c>
      <c r="D1003" s="192">
        <v>0</v>
      </c>
      <c r="E1003" s="326">
        <v>0</v>
      </c>
      <c r="F1003" s="71" t="str">
        <f t="shared" si="169"/>
        <v>-</v>
      </c>
    </row>
    <row r="1004" spans="1:6" ht="24" x14ac:dyDescent="0.2">
      <c r="A1004" s="70">
        <v>54752</v>
      </c>
      <c r="B1004" s="65" t="s">
        <v>1935</v>
      </c>
      <c r="C1004" s="278" t="s">
        <v>1936</v>
      </c>
      <c r="D1004" s="192">
        <v>0</v>
      </c>
      <c r="E1004" s="326">
        <v>0</v>
      </c>
      <c r="F1004" s="71" t="str">
        <f t="shared" si="169"/>
        <v>-</v>
      </c>
    </row>
    <row r="1005" spans="1:6" ht="24" x14ac:dyDescent="0.2">
      <c r="A1005" s="70">
        <v>54761</v>
      </c>
      <c r="B1005" s="65" t="s">
        <v>1937</v>
      </c>
      <c r="C1005" s="278" t="s">
        <v>1938</v>
      </c>
      <c r="D1005" s="192">
        <v>0</v>
      </c>
      <c r="E1005" s="326">
        <v>0</v>
      </c>
      <c r="F1005" s="71" t="str">
        <f t="shared" si="169"/>
        <v>-</v>
      </c>
    </row>
    <row r="1006" spans="1:6" ht="24" x14ac:dyDescent="0.2">
      <c r="A1006" s="70">
        <v>54762</v>
      </c>
      <c r="B1006" s="65" t="s">
        <v>1939</v>
      </c>
      <c r="C1006" s="278" t="s">
        <v>1940</v>
      </c>
      <c r="D1006" s="192">
        <v>0</v>
      </c>
      <c r="E1006" s="326">
        <v>0</v>
      </c>
      <c r="F1006" s="71" t="str">
        <f t="shared" si="169"/>
        <v>-</v>
      </c>
    </row>
    <row r="1007" spans="1:6" ht="24" x14ac:dyDescent="0.2">
      <c r="A1007" s="70">
        <v>54771</v>
      </c>
      <c r="B1007" s="65" t="s">
        <v>1941</v>
      </c>
      <c r="C1007" s="278" t="s">
        <v>1942</v>
      </c>
      <c r="D1007" s="192">
        <v>0</v>
      </c>
      <c r="E1007" s="326">
        <v>0</v>
      </c>
      <c r="F1007" s="71" t="str">
        <f t="shared" ref="F1007:F1009" si="172">IF(D1007&lt;&gt;0,IF(E1007/D1007&gt;=100,"&gt;&gt;100",E1007/D1007*100),"-")</f>
        <v>-</v>
      </c>
    </row>
    <row r="1008" spans="1:6" ht="24" x14ac:dyDescent="0.2">
      <c r="A1008" s="70">
        <v>54772</v>
      </c>
      <c r="B1008" s="65" t="s">
        <v>1943</v>
      </c>
      <c r="C1008" s="278" t="s">
        <v>1944</v>
      </c>
      <c r="D1008" s="192">
        <v>0</v>
      </c>
      <c r="E1008" s="326">
        <v>0</v>
      </c>
      <c r="F1008" s="71" t="str">
        <f t="shared" si="172"/>
        <v>-</v>
      </c>
    </row>
    <row r="1009" spans="1:6" ht="24" x14ac:dyDescent="0.2">
      <c r="A1009" s="73">
        <v>55312</v>
      </c>
      <c r="B1009" s="65" t="s">
        <v>1945</v>
      </c>
      <c r="C1009" s="279" t="s">
        <v>1946</v>
      </c>
      <c r="D1009" s="193">
        <v>0</v>
      </c>
      <c r="E1009" s="326">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4"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1245659.81</v>
      </c>
      <c r="E6" s="180">
        <f t="shared" si="0"/>
        <v>1222019.02</v>
      </c>
      <c r="F6" s="181">
        <f t="shared" ref="F6:F298" si="1">IF(D6&gt;0,IF(E6/D6&gt;=100,"&gt;&gt;100",E6/D6*100),"-")</f>
        <v>98.102147166488422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1098847.02</v>
      </c>
      <c r="E7" s="79">
        <f t="shared" si="2"/>
        <v>1083873.93</v>
      </c>
      <c r="F7" s="71">
        <f t="shared" si="1"/>
        <v>98.637381753103341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133175.82999999999</v>
      </c>
      <c r="E8" s="79">
        <f>E9+E10-E11</f>
        <v>133175.82999999999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133175.82999999999</v>
      </c>
      <c r="E9" s="192">
        <v>133175.82999999999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962619.04</v>
      </c>
      <c r="E12" s="79">
        <f t="shared" si="3"/>
        <v>947645.95000000007</v>
      </c>
      <c r="F12" s="71">
        <f t="shared" si="1"/>
        <v>98.444546660951147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826957.65</v>
      </c>
      <c r="E13" s="79">
        <f t="shared" si="4"/>
        <v>810617.99</v>
      </c>
      <c r="F13" s="71">
        <f t="shared" si="1"/>
        <v>98.024123726287542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1307173.03</v>
      </c>
      <c r="E15" s="192">
        <v>1307173.03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480215.38</v>
      </c>
      <c r="E18" s="192">
        <v>496555.04</v>
      </c>
      <c r="F18" s="71">
        <f t="shared" si="1"/>
        <v>103.40256907223588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85110.169999999984</v>
      </c>
      <c r="E19" s="79">
        <f t="shared" si="5"/>
        <v>84859.820000000123</v>
      </c>
      <c r="F19" s="71">
        <f t="shared" si="1"/>
        <v>99.705851838857967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284311.88</v>
      </c>
      <c r="E20" s="192">
        <v>288754.78000000003</v>
      </c>
      <c r="F20" s="71">
        <f t="shared" si="1"/>
        <v>101.56268531585808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42482.35</v>
      </c>
      <c r="E21" s="192">
        <v>42431.83</v>
      </c>
      <c r="F21" s="71">
        <f t="shared" si="1"/>
        <v>99.881080024998624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80483.66</v>
      </c>
      <c r="E22" s="192">
        <v>103047.41</v>
      </c>
      <c r="F22" s="71">
        <f t="shared" si="1"/>
        <v>128.03519372752183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824.96</v>
      </c>
      <c r="E24" s="192">
        <v>824.96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4015.87</v>
      </c>
      <c r="E25" s="192">
        <v>3938.84</v>
      </c>
      <c r="F25" s="71">
        <f t="shared" si="1"/>
        <v>98.081860219578829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50567.54</v>
      </c>
      <c r="E26" s="192">
        <v>50408.41</v>
      </c>
      <c r="F26" s="71">
        <f t="shared" si="1"/>
        <v>99.685311960993161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377576.09</v>
      </c>
      <c r="E28" s="192">
        <v>404546.41</v>
      </c>
      <c r="F28" s="71">
        <f t="shared" si="1"/>
        <v>107.14301586204782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50551.219999999994</v>
      </c>
      <c r="E35" s="79">
        <f t="shared" si="7"/>
        <v>52168.14</v>
      </c>
      <c r="F35" s="71">
        <f t="shared" si="1"/>
        <v>103.1985776010945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104792.65</v>
      </c>
      <c r="E36" s="192">
        <v>112587.44</v>
      </c>
      <c r="F36" s="71">
        <f t="shared" si="1"/>
        <v>107.43829839211053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65.75</v>
      </c>
      <c r="E37" s="192">
        <v>65.75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54307.18</v>
      </c>
      <c r="E40" s="192">
        <v>60485.05</v>
      </c>
      <c r="F40" s="71">
        <f t="shared" si="1"/>
        <v>111.3757886157963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38576.32</v>
      </c>
      <c r="E54" s="192">
        <v>38985.65</v>
      </c>
      <c r="F54" s="71">
        <f t="shared" si="1"/>
        <v>101.06109136382113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38576.32</v>
      </c>
      <c r="E55" s="192">
        <v>38985.65</v>
      </c>
      <c r="F55" s="71">
        <f t="shared" si="1"/>
        <v>101.06109136382113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3052.15</v>
      </c>
      <c r="E56" s="79">
        <f t="shared" si="11"/>
        <v>3052.15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3052.15</v>
      </c>
      <c r="E57" s="192">
        <v>3052.15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146812.79</v>
      </c>
      <c r="E69" s="79">
        <f>E70+E82+E88+E119+E135+E147+E165+E171</f>
        <v>138145.08999999997</v>
      </c>
      <c r="F69" s="71">
        <f t="shared" si="1"/>
        <v>94.096086587551369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2965.57</v>
      </c>
      <c r="E82" s="79">
        <f>SUM(E83:E85)-E86+E87</f>
        <v>8652.14</v>
      </c>
      <c r="F82" s="71">
        <f t="shared" si="1"/>
        <v>291.75301881257229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2965.57</v>
      </c>
      <c r="E87" s="192">
        <v>8652.14</v>
      </c>
      <c r="F87" s="71">
        <f t="shared" si="1"/>
        <v>291.75301881257229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23781.09</v>
      </c>
      <c r="E147" s="79">
        <f t="shared" si="24"/>
        <v>129492.94999999998</v>
      </c>
      <c r="F147" s="71">
        <f t="shared" si="1"/>
        <v>544.52066747150775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328.64</v>
      </c>
      <c r="E150" s="79">
        <f t="shared" si="25"/>
        <v>111862.59</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328.64</v>
      </c>
      <c r="E156" s="192">
        <v>111862.59</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10288.56</v>
      </c>
      <c r="E160" s="192">
        <v>12010.72</v>
      </c>
      <c r="F160" s="71">
        <f t="shared" si="1"/>
        <v>116.73859121198691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15291.2</v>
      </c>
      <c r="E162" s="192">
        <v>7999.42</v>
      </c>
      <c r="F162" s="71">
        <f t="shared" si="1"/>
        <v>52.313879878622991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2127.31</v>
      </c>
      <c r="E164" s="192">
        <v>2379.7800000000002</v>
      </c>
      <c r="F164" s="71">
        <f t="shared" si="1"/>
        <v>111.8680399189587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120066.13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120066.13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1245659.8099999998</v>
      </c>
      <c r="E176" s="79">
        <f>E177+E251</f>
        <v>1222019.02</v>
      </c>
      <c r="F176" s="71">
        <f t="shared" si="1"/>
        <v>98.102147166488436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129059.90000000001</v>
      </c>
      <c r="E177" s="79">
        <f>E178+E197+E203+E219+E247+E248</f>
        <v>145292.37</v>
      </c>
      <c r="F177" s="71">
        <f t="shared" si="1"/>
        <v>112.5774698415232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126094.33</v>
      </c>
      <c r="E178" s="79">
        <f>SUM(E179:E181)+E185+E186+SUM(E194:E196)</f>
        <v>140413.03</v>
      </c>
      <c r="F178" s="71">
        <f t="shared" si="1"/>
        <v>111.35554628031252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118189.97</v>
      </c>
      <c r="E179" s="192">
        <v>132307.72</v>
      </c>
      <c r="F179" s="71">
        <f t="shared" si="1"/>
        <v>111.9449645346386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7904.36</v>
      </c>
      <c r="E180" s="192">
        <v>7822.09</v>
      </c>
      <c r="F180" s="71">
        <f t="shared" si="1"/>
        <v>98.959182021061793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283.22000000000003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2965.57</v>
      </c>
      <c r="E247" s="327">
        <v>4879.34</v>
      </c>
      <c r="F247" s="71">
        <f>IF(D247&gt;0,IF(E247/D247&gt;=100,"&gt;&gt;100",E247/D247*100),"-")</f>
        <v>164.53295656484249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1116599.9099999999</v>
      </c>
      <c r="E251" s="79">
        <f>+E252+E255-E264+E274+E291</f>
        <v>1076726.6499999999</v>
      </c>
      <c r="F251" s="71">
        <f t="shared" si="1"/>
        <v>96.429046819464631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1098847.02</v>
      </c>
      <c r="E252" s="79">
        <f>E253-E254</f>
        <v>1083873.93</v>
      </c>
      <c r="F252" s="71">
        <f t="shared" si="1"/>
        <v>98.637381753103341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1098847.02</v>
      </c>
      <c r="E253" s="192">
        <v>1083873.93</v>
      </c>
      <c r="F253" s="71">
        <f t="shared" si="1"/>
        <v>98.637381753103341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9263</v>
      </c>
      <c r="E255" s="79">
        <f>E256-E260</f>
        <v>-128640.81</v>
      </c>
      <c r="F255" s="71">
        <f t="shared" si="1"/>
        <v>-1388.7596890856094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25146.77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25146.77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15883.77</v>
      </c>
      <c r="E260" s="79">
        <f>SUM(E261:E263)</f>
        <v>128640.81</v>
      </c>
      <c r="F260" s="71">
        <f t="shared" si="1"/>
        <v>809.88839551315584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121640.39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15883.77</v>
      </c>
      <c r="E262" s="192">
        <v>7000.42</v>
      </c>
      <c r="F262" s="71">
        <f t="shared" si="1"/>
        <v>44.07278624659007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8489.89</v>
      </c>
      <c r="E274" s="79">
        <f>SUM(E275:E277)+SUM(E286:E290)</f>
        <v>121493.53</v>
      </c>
      <c r="F274" s="71">
        <f t="shared" si="1"/>
        <v>1431.037740182735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328.64</v>
      </c>
      <c r="E277" s="79">
        <f>SUM(E278:E285)</f>
        <v>111862.59</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328.64</v>
      </c>
      <c r="E283" s="192">
        <v>111862.59</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8161.25</v>
      </c>
      <c r="E287" s="192">
        <v>9630.94</v>
      </c>
      <c r="F287" s="71">
        <f t="shared" si="39"/>
        <v>118.00814826160209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4954.22</v>
      </c>
      <c r="E302" s="192">
        <v>5817.96</v>
      </c>
      <c r="F302" s="71">
        <f t="shared" si="43"/>
        <v>117.43442963776336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20954.18</v>
      </c>
      <c r="E303" s="192">
        <v>126054.77</v>
      </c>
      <c r="F303" s="71">
        <f t="shared" si="43"/>
        <v>601.57338535795725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111533.57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2965.57</v>
      </c>
      <c r="E308" s="192">
        <v>8652.14</v>
      </c>
      <c r="F308" s="71">
        <f t="shared" si="43"/>
        <v>291.75301881257229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15291.2</v>
      </c>
      <c r="E335" s="192">
        <v>7999.42</v>
      </c>
      <c r="F335" s="71">
        <f t="shared" si="43"/>
        <v>52.313879878622991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1605.95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124488.38</v>
      </c>
      <c r="E337" s="192">
        <v>140413.03</v>
      </c>
      <c r="F337" s="71">
        <f t="shared" si="43"/>
        <v>112.79207746136626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327">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2965.57</v>
      </c>
      <c r="E380" s="327">
        <v>4879.34</v>
      </c>
      <c r="F380" s="71">
        <f t="shared" si="44"/>
        <v>164.53295656484249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1650137.16</v>
      </c>
      <c r="E114" s="60">
        <f t="shared" si="22"/>
        <v>1879364.47</v>
      </c>
      <c r="F114" s="45">
        <f t="shared" si="1"/>
        <v>113.8914094874392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1569705.19</v>
      </c>
      <c r="E115" s="60">
        <f t="shared" si="23"/>
        <v>1805707.28</v>
      </c>
      <c r="F115" s="45">
        <f t="shared" si="1"/>
        <v>115.03480344611717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1569705.19</v>
      </c>
      <c r="E117" s="194">
        <v>1805707.28</v>
      </c>
      <c r="F117" s="45">
        <f t="shared" si="1"/>
        <v>115.03480344611717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80431.97</v>
      </c>
      <c r="E126" s="194">
        <v>73657.19</v>
      </c>
      <c r="F126" s="45">
        <f t="shared" si="1"/>
        <v>91.577006008929047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1650137.16</v>
      </c>
      <c r="E141" s="81">
        <f t="shared" si="28"/>
        <v>1879364.47</v>
      </c>
      <c r="F141" s="61">
        <f t="shared" si="1"/>
        <v>113.8914094874392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7" sqref="E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22563.75</v>
      </c>
      <c r="E5" s="82">
        <f t="shared" si="0"/>
        <v>45571.26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45571.26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45571.26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328">
        <v>45571.26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328">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22563.75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 si="4">SUM(D24:D29)</f>
        <v>22563.75</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22563.75</v>
      </c>
      <c r="E25" s="328">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328">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328">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328">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328">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129059.9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1828073.54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32501.200000000001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1781360.05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1547808.33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221341.51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11512.71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697.5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14212.29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1811841.07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30587.43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1767041.35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1533690.58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221423.78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11229.49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697.5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14212.29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32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32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32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329">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329">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145292.36999999988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145292.37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5178.34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140114.03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10895</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2026-01-27T12:58:32Z</cp:lastPrinted>
  <dcterms:created xsi:type="dcterms:W3CDTF">2022-04-01T05:14:30Z</dcterms:created>
  <dcterms:modified xsi:type="dcterms:W3CDTF">2026-01-30T08:05:38Z</dcterms:modified>
</cp:coreProperties>
</file>